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PLANILHA" sheetId="1" r:id="rId1"/>
    <sheet name="CRONOGRAM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1" l="1"/>
  <c r="F46" i="1"/>
  <c r="F47" i="1"/>
  <c r="F48" i="1"/>
  <c r="F49" i="1"/>
  <c r="F50" i="1"/>
  <c r="H45" i="1" l="1"/>
  <c r="H47" i="1"/>
  <c r="H48" i="1"/>
  <c r="H49" i="1"/>
  <c r="H50" i="1"/>
  <c r="H46" i="1"/>
  <c r="F44" i="1"/>
  <c r="H44" i="1" s="1"/>
  <c r="F36" i="1"/>
  <c r="H36" i="1" s="1"/>
  <c r="C24" i="2" s="1"/>
  <c r="F34" i="1"/>
  <c r="H34" i="1" s="1"/>
  <c r="C23" i="2" s="1"/>
  <c r="G30" i="1"/>
  <c r="G29" i="1"/>
  <c r="G28" i="1"/>
  <c r="F29" i="1"/>
  <c r="F30" i="1"/>
  <c r="F28" i="1"/>
  <c r="G26" i="1"/>
  <c r="G25" i="1"/>
  <c r="G24" i="1"/>
  <c r="G23" i="1"/>
  <c r="G22" i="1"/>
  <c r="G21" i="1"/>
  <c r="G20" i="1"/>
  <c r="F21" i="1"/>
  <c r="F22" i="1"/>
  <c r="F23" i="1"/>
  <c r="F24" i="1"/>
  <c r="F25" i="1"/>
  <c r="H25" i="1" s="1"/>
  <c r="F26" i="1"/>
  <c r="F20" i="1"/>
  <c r="G15" i="1"/>
  <c r="G16" i="1"/>
  <c r="G17" i="1"/>
  <c r="G18" i="1"/>
  <c r="G14" i="1"/>
  <c r="F15" i="1"/>
  <c r="H15" i="1" s="1"/>
  <c r="F16" i="1"/>
  <c r="F17" i="1"/>
  <c r="F18" i="1"/>
  <c r="F14" i="1"/>
  <c r="H17" i="1" l="1"/>
  <c r="H16" i="1"/>
  <c r="H51" i="1"/>
  <c r="H23" i="1"/>
  <c r="C25" i="2"/>
  <c r="H28" i="1"/>
  <c r="H24" i="1"/>
  <c r="H20" i="1"/>
  <c r="H21" i="1"/>
  <c r="H26" i="1"/>
  <c r="H22" i="1"/>
  <c r="H14" i="1"/>
  <c r="H18" i="1"/>
  <c r="H30" i="1"/>
  <c r="H29" i="1"/>
  <c r="C14" i="2" l="1"/>
  <c r="C13" i="2"/>
  <c r="C12" i="2"/>
  <c r="H31" i="1"/>
  <c r="H52" i="1" s="1"/>
  <c r="C27" i="2"/>
  <c r="H14" i="2" l="1"/>
  <c r="F14" i="2"/>
  <c r="F13" i="2"/>
  <c r="H13" i="2"/>
  <c r="C16" i="2"/>
  <c r="F12" i="2"/>
  <c r="H12" i="2"/>
  <c r="J24" i="2"/>
  <c r="J25" i="2"/>
  <c r="J23" i="2"/>
  <c r="H24" i="2"/>
  <c r="H25" i="2"/>
  <c r="H23" i="2"/>
  <c r="F24" i="2"/>
  <c r="F25" i="2"/>
  <c r="F23" i="2"/>
  <c r="I13" i="2" l="1"/>
  <c r="I14" i="2"/>
  <c r="H17" i="2"/>
  <c r="F17" i="2"/>
  <c r="I12" i="2"/>
  <c r="F28" i="2"/>
  <c r="H28" i="2"/>
  <c r="J28" i="2"/>
  <c r="K25" i="2"/>
  <c r="K24" i="2"/>
  <c r="K23" i="2"/>
  <c r="H18" i="2" l="1"/>
  <c r="F18" i="2"/>
  <c r="J29" i="2"/>
  <c r="F29" i="2"/>
  <c r="H29" i="2"/>
  <c r="J32" i="2" l="1"/>
</calcChain>
</file>

<file path=xl/sharedStrings.xml><?xml version="1.0" encoding="utf-8"?>
<sst xmlns="http://schemas.openxmlformats.org/spreadsheetml/2006/main" count="184" uniqueCount="126">
  <si>
    <t>PLANILHA ORÇAMENTÁRIA</t>
  </si>
  <si>
    <t>ITEM</t>
  </si>
  <si>
    <t>DESCRIÇÃO</t>
  </si>
  <si>
    <t>UNID.</t>
  </si>
  <si>
    <t>QUANT.</t>
  </si>
  <si>
    <t>Fornecimento de mão de obra para instalação do sistema fotovoltaico</t>
  </si>
  <si>
    <r>
      <rPr>
        <b/>
        <sz val="11"/>
        <color theme="1"/>
        <rFont val="Calibri"/>
        <family val="2"/>
        <scheme val="minor"/>
      </rPr>
      <t>PROPRIETÁRIO:</t>
    </r>
    <r>
      <rPr>
        <sz val="11"/>
        <color theme="1"/>
        <rFont val="Calibri"/>
        <family val="2"/>
        <scheme val="minor"/>
      </rPr>
      <t xml:space="preserve"> PREFEITURA MUNICIPAL DE DESTERRO DO MELO</t>
    </r>
  </si>
  <si>
    <r>
      <rPr>
        <b/>
        <sz val="11"/>
        <color theme="1"/>
        <rFont val="Calibri"/>
        <family val="2"/>
        <scheme val="minor"/>
      </rPr>
      <t>LOCAL:</t>
    </r>
    <r>
      <rPr>
        <sz val="11"/>
        <color theme="1"/>
        <rFont val="Calibri"/>
        <family val="2"/>
        <scheme val="minor"/>
      </rPr>
      <t xml:space="preserve"> AVENIDA FRANCISCO AFONSO FILHO, Nº 46, CENTRO, DESTERRO DO MELO/MG</t>
    </r>
  </si>
  <si>
    <t>KIT SOLAR</t>
  </si>
  <si>
    <t>MAO DE OBRA</t>
  </si>
  <si>
    <t>1.1</t>
  </si>
  <si>
    <t>2.2</t>
  </si>
  <si>
    <t>2.1</t>
  </si>
  <si>
    <t>CABO SOLAR 6MM 1500VDC</t>
  </si>
  <si>
    <t>CONECTOR MC4</t>
  </si>
  <si>
    <t>CONJUNTO DE FIXAÇÃO POR MÓDULO</t>
  </si>
  <si>
    <t>ELETROCENTRO (ABRIGO COM PORTA/TAMPA) COM PROTEÇÕES DO CIRCUITO CC E CA: STRING BOX, DISJUNTORES, DPS, CABOS E CONECTORES NECESSÁRIOS</t>
  </si>
  <si>
    <t>ENTRADA DE ENERGIA, ATERRAMENTO E INFRAESTRUTURA</t>
  </si>
  <si>
    <t>Cabo de cobre de 25 mm², isolamento 8,7/15 kV - isolação EPR 90°C</t>
  </si>
  <si>
    <t>Disjuntor termomagnético, bipolar 220/380 V, corrente de 60 A até 100 A</t>
  </si>
  <si>
    <t>Cabo de cobre nu, têmpera mole, classe 2, de 50 mm²</t>
  </si>
  <si>
    <t>Haste de aterramento de 3/4´ x 3 m</t>
  </si>
  <si>
    <t>Caixa de passagem em chapa, com tampa parafusada, 400 x 400 x 150 mm</t>
  </si>
  <si>
    <t>Eletroduto corrugado em polietileno de alta densidade, DN= 100 mm, com
acessórios</t>
  </si>
  <si>
    <t>3.1</t>
  </si>
  <si>
    <t>3.2</t>
  </si>
  <si>
    <t>3.3</t>
  </si>
  <si>
    <t>M</t>
  </si>
  <si>
    <t>CJ</t>
  </si>
  <si>
    <t>PAR</t>
  </si>
  <si>
    <t>2.3</t>
  </si>
  <si>
    <t>2.4</t>
  </si>
  <si>
    <t>2.5</t>
  </si>
  <si>
    <t>2.6</t>
  </si>
  <si>
    <t>2.7</t>
  </si>
  <si>
    <t>INVERSOR 30kW 3MPPT 380V 60Hz</t>
  </si>
  <si>
    <t>AUTO TRAFO A SECO 40KVA 380/220V</t>
  </si>
  <si>
    <t>CRONOGRAMA FÍSICO-FINANCEIRO</t>
  </si>
  <si>
    <t xml:space="preserve">VALOR </t>
  </si>
  <si>
    <t>PARCELAS</t>
  </si>
  <si>
    <t>% Período</t>
  </si>
  <si>
    <t>TOTAL</t>
  </si>
  <si>
    <t>INVESTIMENTO</t>
  </si>
  <si>
    <t>CUSTO MENSAL</t>
  </si>
  <si>
    <t>CUSTO ACUMULADO</t>
  </si>
  <si>
    <t>cj</t>
  </si>
  <si>
    <t xml:space="preserve">PREÇO UNITÁRIO </t>
  </si>
  <si>
    <t>7 DIAS</t>
  </si>
  <si>
    <t>20 DIAS</t>
  </si>
  <si>
    <t>45 DIAS</t>
  </si>
  <si>
    <t>Medidor de Entrada 200A - 3F+N - Padrão CEMIG</t>
  </si>
  <si>
    <t xml:space="preserve">INSTALAÇÃO DE MÓDULO SOLAR 545W MONOCRISTALINO HALF-CELL, </t>
  </si>
  <si>
    <t>TOTAL GERAL</t>
  </si>
  <si>
    <t>SERVIÇOS PRELIMINARES</t>
  </si>
  <si>
    <t>COBERTURA METÁLICA</t>
  </si>
  <si>
    <t>LOCACAO CONVENCIONAL DE OBRA, UTILIZANDO GABARITO DE TÁBUAS CORRIDAS PONTA</t>
  </si>
  <si>
    <t xml:space="preserve"> SARRAFO NAO APARELHADO *2,5 X 7* CM, EM MACARANDUBA/MASSARANDUBA, ANGELIM</t>
  </si>
  <si>
    <t xml:space="preserve"> CAIBRO NAO APARELHADO *6 X 6* CM, EM MACARANDUBA/MASSARANDUBA, ANGELIM </t>
  </si>
  <si>
    <t xml:space="preserve"> PREGO DE ACO POLIDO COM CABECA 17 X 21 (2 X 11)</t>
  </si>
  <si>
    <t>CARPINTEIRO DE FORMAS COM ENCARGOS COMPLEMENTARES</t>
  </si>
  <si>
    <t xml:space="preserve"> AJUDANTE DE CARPINTEIRO COM ENCARGOS COMPLEMENTARES</t>
  </si>
  <si>
    <t>servico</t>
  </si>
  <si>
    <t>BDI 1</t>
  </si>
  <si>
    <t>-</t>
  </si>
  <si>
    <t>1.2</t>
  </si>
  <si>
    <t>1.3</t>
  </si>
  <si>
    <t>1.4</t>
  </si>
  <si>
    <t>1.5</t>
  </si>
  <si>
    <t>m</t>
  </si>
  <si>
    <t>unidade</t>
  </si>
  <si>
    <t>h</t>
  </si>
  <si>
    <t>BDI</t>
  </si>
  <si>
    <t>VALOR TOTAL SEM BDI</t>
  </si>
  <si>
    <t>VALOR TOTAL COM BDI</t>
  </si>
  <si>
    <t>FUNDAÇÃO</t>
  </si>
  <si>
    <t xml:space="preserve">Escavação manual para bloco ou sapata </t>
  </si>
  <si>
    <t>Concreto usinado FCK 30</t>
  </si>
  <si>
    <t>ARMAÇÃO DE BLOCO, VIGA BALDRAME OU SAPATA UTILIZANDO AÇO CA-50 DE 8,00 MM - KG</t>
  </si>
  <si>
    <t>ARMAÇÃO DE BLOCO, VIGA BALDRAME OU SAPATA UTILIZANDO AÇO CA-50 DE 10,00 MM- KG</t>
  </si>
  <si>
    <t>ARMAÇÃO DE BLOCO, VIGA BALDRAME OU SAPATA UTILIZANDO AÇO CA-50 DE 12,5 MM - KG</t>
  </si>
  <si>
    <t>ARMAÇÃO DE BLOCO, VIGA BALDRAME OU SAPATA UTILIZANDO AÇO CA-50 DE 5,00 MM - KG</t>
  </si>
  <si>
    <t>FABRICAÇÃO, MONTAGEM E DESMONTAGEM DE FÔRMA PARA SAPATA, EM MADEIRA SE M2</t>
  </si>
  <si>
    <t>m3</t>
  </si>
  <si>
    <t>kg</t>
  </si>
  <si>
    <t>m2</t>
  </si>
  <si>
    <t>COBERTURA</t>
  </si>
  <si>
    <t>5.5</t>
  </si>
  <si>
    <t>6.6</t>
  </si>
  <si>
    <t>TELHAMENTO COM TELHA DE AÇO/ALUMÍNIO E = 0,5 MM</t>
  </si>
  <si>
    <t>ESTRUTURA TRELIÇADA DE COBERTURA,Vigas TIPO SHED, COM LIGAÇÕES SOLDADAS, IN KG</t>
  </si>
  <si>
    <t>PILAR METÁLICO PERFIL LAMINADO OU SOLDADO EM AÇO ESTRUTURAL, COM CONEX KG</t>
  </si>
  <si>
    <t>USINA FOTOVOLTAICA</t>
  </si>
  <si>
    <t>SUBTOTAL DA COBERTURA METÁLICA</t>
  </si>
  <si>
    <t>4.1</t>
  </si>
  <si>
    <t>5.1</t>
  </si>
  <si>
    <t>5.2</t>
  </si>
  <si>
    <t>5.3</t>
  </si>
  <si>
    <t>5.4</t>
  </si>
  <si>
    <t>5.6</t>
  </si>
  <si>
    <t>5.7</t>
  </si>
  <si>
    <t>6.1</t>
  </si>
  <si>
    <t>6.2</t>
  </si>
  <si>
    <t>6.3</t>
  </si>
  <si>
    <t>6.4</t>
  </si>
  <si>
    <t>6.5</t>
  </si>
  <si>
    <t>6.7</t>
  </si>
  <si>
    <t>SUBTOTAL DA USINA FOTOVOLTAICA</t>
  </si>
  <si>
    <t>SUBDIVIDE-SE NOS ITENS 1.1, 1.2 E 1.3</t>
  </si>
  <si>
    <t>30 DIAS</t>
  </si>
  <si>
    <t>60 DIAS</t>
  </si>
  <si>
    <t>TOTAL GERAL DA OBRA</t>
  </si>
  <si>
    <r>
      <rPr>
        <b/>
        <sz val="11"/>
        <color theme="1"/>
        <rFont val="Calibri"/>
        <family val="2"/>
        <scheme val="minor"/>
      </rPr>
      <t>OBRA:</t>
    </r>
    <r>
      <rPr>
        <sz val="11"/>
        <color theme="1"/>
        <rFont val="Calibri"/>
        <family val="2"/>
        <scheme val="minor"/>
      </rPr>
      <t xml:space="preserve"> EXECUÇÃO DE SISTEMA DE GERAÇÃO DE ENERGIA SOLAR FOTOVOLTAICA ON GRID (SISTEMA CONECTADO A REDE) NO PARQUE DE EXPOSIÇÕES MUNICIPAL, E EXECUÇÃO DE ESTRUTURA DE COBERTURA METÁLICA, COM FORNECIMENTO DE MATERIAIS POR CONTA DA CONTRATADA</t>
    </r>
  </si>
  <si>
    <t>NOME DO RESPONSÁVEL TÉCNICO PELO PREENCHIMENTO</t>
  </si>
  <si>
    <t>Engenheiro Civil / Aquiteto Urbanista</t>
  </si>
  <si>
    <t>CREA/CAU: xxxxxx/D</t>
  </si>
  <si>
    <t>LOCAL E DATA</t>
  </si>
  <si>
    <t>NOME,  ASSINATURA DO REPRESENTANTE LEGAL DA EMPRESA, NOME DA EMPRESA E CNPJ</t>
  </si>
  <si>
    <r>
      <rPr>
        <b/>
        <sz val="11"/>
        <color theme="1"/>
        <rFont val="Calibri"/>
        <family val="2"/>
        <scheme val="minor"/>
      </rPr>
      <t>PRAZO DE EXECUÇÃO:</t>
    </r>
    <r>
      <rPr>
        <sz val="11"/>
        <color theme="1"/>
        <rFont val="Calibri"/>
        <family val="2"/>
        <scheme val="minor"/>
      </rPr>
      <t xml:space="preserve"> 105 DIAS</t>
    </r>
  </si>
  <si>
    <t xml:space="preserve">[Nome do Responsável Técnico pelo preenchimento]
</t>
  </si>
  <si>
    <t xml:space="preserve">Engenheiro de Energia / Engenheiro Eletricista/ Técnico em Eletrotécnica 
</t>
  </si>
  <si>
    <t>CREA/CRT: xxxxxx</t>
  </si>
  <si>
    <r>
      <rPr>
        <b/>
        <sz val="11"/>
        <color rgb="FFFF0000"/>
        <rFont val="Calibri"/>
        <family val="2"/>
        <scheme val="minor"/>
      </rPr>
      <t>DATA DA PROPOSTA:</t>
    </r>
    <r>
      <rPr>
        <sz val="11"/>
        <color rgb="FFFF0000"/>
        <rFont val="Calibri"/>
        <family val="2"/>
        <scheme val="minor"/>
      </rPr>
      <t xml:space="preserve"> xx/xx /2023</t>
    </r>
  </si>
  <si>
    <t xml:space="preserve">       /         / 2023</t>
  </si>
  <si>
    <t>Data:</t>
  </si>
  <si>
    <t xml:space="preserve">    /      /2023</t>
  </si>
  <si>
    <t>[INSERIR TIMBRE DA EMPRESA]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</si>
</sst>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.5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7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2" borderId="1" xfId="0" applyFont="1" applyFill="1" applyBorder="1" applyAlignment="1">
      <alignment horizontal="center" vertical="top"/>
    </xf>
    <xf numFmtId="44" fontId="0" fillId="0" borderId="0" xfId="1" applyFont="1" applyAlignment="1">
      <alignment horizontal="center" vertical="top" wrapText="1"/>
    </xf>
    <xf numFmtId="0" fontId="0" fillId="0" borderId="0" xfId="0" applyAlignment="1">
      <alignment horizontal="left"/>
    </xf>
    <xf numFmtId="0" fontId="5" fillId="3" borderId="1" xfId="0" applyFont="1" applyFill="1" applyBorder="1" applyAlignment="1">
      <alignment horizontal="center" vertical="top"/>
    </xf>
    <xf numFmtId="44" fontId="6" fillId="3" borderId="1" xfId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44" fontId="0" fillId="0" borderId="1" xfId="0" applyNumberFormat="1" applyBorder="1"/>
    <xf numFmtId="0" fontId="0" fillId="0" borderId="1" xfId="0" applyBorder="1"/>
    <xf numFmtId="44" fontId="3" fillId="0" borderId="0" xfId="1" applyFont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6" fillId="0" borderId="1" xfId="0" applyNumberFormat="1" applyFont="1" applyBorder="1"/>
    <xf numFmtId="0" fontId="0" fillId="0" borderId="4" xfId="0" applyBorder="1"/>
    <xf numFmtId="0" fontId="0" fillId="0" borderId="3" xfId="0" applyBorder="1"/>
    <xf numFmtId="44" fontId="0" fillId="0" borderId="5" xfId="1" applyFont="1" applyBorder="1"/>
    <xf numFmtId="0" fontId="3" fillId="0" borderId="1" xfId="0" applyFont="1" applyBorder="1" applyAlignment="1">
      <alignment horizontal="left"/>
    </xf>
    <xf numFmtId="0" fontId="5" fillId="2" borderId="1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 wrapText="1"/>
    </xf>
    <xf numFmtId="44" fontId="5" fillId="2" borderId="1" xfId="1" applyFont="1" applyFill="1" applyBorder="1" applyAlignment="1">
      <alignment horizontal="center" vertical="top"/>
    </xf>
    <xf numFmtId="9" fontId="6" fillId="3" borderId="1" xfId="2" applyFont="1" applyFill="1" applyBorder="1" applyAlignment="1">
      <alignment horizontal="center" vertical="top"/>
    </xf>
    <xf numFmtId="44" fontId="6" fillId="0" borderId="1" xfId="0" applyNumberFormat="1" applyFont="1" applyBorder="1" applyAlignment="1">
      <alignment horizontal="center" vertical="top"/>
    </xf>
    <xf numFmtId="9" fontId="6" fillId="2" borderId="1" xfId="2" applyFont="1" applyFill="1" applyBorder="1" applyAlignment="1">
      <alignment horizontal="center" vertical="top"/>
    </xf>
    <xf numFmtId="44" fontId="6" fillId="2" borderId="1" xfId="0" applyNumberFormat="1" applyFont="1" applyFill="1" applyBorder="1" applyAlignment="1">
      <alignment horizontal="center" vertical="top"/>
    </xf>
    <xf numFmtId="44" fontId="0" fillId="2" borderId="1" xfId="0" applyNumberFormat="1" applyFill="1" applyBorder="1"/>
    <xf numFmtId="0" fontId="0" fillId="0" borderId="0" xfId="0" applyFill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1" xfId="0" applyFill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44" fontId="0" fillId="0" borderId="0" xfId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4" fontId="5" fillId="0" borderId="1" xfId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4" fontId="5" fillId="2" borderId="1" xfId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10" fontId="0" fillId="0" borderId="0" xfId="0" applyNumberFormat="1" applyAlignment="1">
      <alignment horizontal="left" vertical="top" wrapText="1"/>
    </xf>
    <xf numFmtId="44" fontId="6" fillId="0" borderId="1" xfId="1" applyFont="1" applyBorder="1" applyAlignment="1">
      <alignment horizontal="center" vertical="center" wrapText="1"/>
    </xf>
    <xf numFmtId="44" fontId="6" fillId="2" borderId="1" xfId="1" applyFont="1" applyFill="1" applyBorder="1" applyAlignment="1">
      <alignment horizontal="center" vertical="top" wrapText="1"/>
    </xf>
    <xf numFmtId="2" fontId="6" fillId="0" borderId="1" xfId="1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7" fillId="0" borderId="5" xfId="0" applyFont="1" applyBorder="1" applyAlignment="1">
      <alignment horizontal="right"/>
    </xf>
    <xf numFmtId="44" fontId="7" fillId="0" borderId="1" xfId="1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Fill="1"/>
    <xf numFmtId="0" fontId="0" fillId="0" borderId="1" xfId="0" applyFont="1" applyBorder="1"/>
    <xf numFmtId="0" fontId="0" fillId="0" borderId="3" xfId="0" applyFont="1" applyFill="1" applyBorder="1"/>
    <xf numFmtId="0" fontId="0" fillId="0" borderId="4" xfId="0" applyFont="1" applyFill="1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Fill="1" applyBorder="1"/>
    <xf numFmtId="44" fontId="0" fillId="2" borderId="1" xfId="0" applyNumberFormat="1" applyFont="1" applyFill="1" applyBorder="1"/>
    <xf numFmtId="44" fontId="0" fillId="0" borderId="1" xfId="0" applyNumberFormat="1" applyFont="1" applyBorder="1"/>
    <xf numFmtId="0" fontId="0" fillId="0" borderId="2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0" xfId="0" applyAlignment="1">
      <alignment horizontal="left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44" fontId="6" fillId="0" borderId="1" xfId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top"/>
    </xf>
    <xf numFmtId="44" fontId="0" fillId="0" borderId="0" xfId="1" applyFont="1" applyAlignment="1">
      <alignment horizontal="center" vertical="top" wrapText="1"/>
    </xf>
    <xf numFmtId="0" fontId="3" fillId="0" borderId="0" xfId="0" applyFont="1"/>
    <xf numFmtId="0" fontId="3" fillId="0" borderId="1" xfId="0" applyFont="1" applyBorder="1" applyAlignment="1">
      <alignment horizontal="right" vertical="center"/>
    </xf>
    <xf numFmtId="44" fontId="0" fillId="0" borderId="2" xfId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 wrapText="1"/>
    </xf>
    <xf numFmtId="0" fontId="7" fillId="0" borderId="3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4" fontId="6" fillId="0" borderId="6" xfId="1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horizontal="left"/>
    </xf>
    <xf numFmtId="44" fontId="0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5" xfId="0" applyFont="1" applyBorder="1" applyAlignment="1">
      <alignment horizontal="center"/>
    </xf>
    <xf numFmtId="44" fontId="3" fillId="0" borderId="3" xfId="0" applyNumberFormat="1" applyFont="1" applyBorder="1" applyAlignment="1"/>
    <xf numFmtId="0" fontId="3" fillId="0" borderId="5" xfId="0" applyFont="1" applyBorder="1" applyAlignment="1"/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center" vertical="center"/>
    </xf>
    <xf numFmtId="0" fontId="10" fillId="0" borderId="0" xfId="0" applyFont="1" applyAlignment="1"/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9"/>
  <sheetViews>
    <sheetView zoomScale="70" zoomScaleNormal="70" workbookViewId="0">
      <selection sqref="A1:H1"/>
    </sheetView>
  </sheetViews>
  <sheetFormatPr defaultRowHeight="15" x14ac:dyDescent="0.25"/>
  <cols>
    <col min="1" max="1" width="9.140625" style="4"/>
    <col min="2" max="2" width="46" style="2" customWidth="1"/>
    <col min="3" max="3" width="9.140625" style="3"/>
    <col min="4" max="4" width="9.42578125" style="3" customWidth="1"/>
    <col min="5" max="5" width="17.28515625" style="7" customWidth="1"/>
    <col min="6" max="6" width="17.140625" style="7" customWidth="1"/>
    <col min="7" max="7" width="8" style="7" customWidth="1"/>
    <col min="8" max="8" width="19.5703125" style="7" customWidth="1"/>
  </cols>
  <sheetData>
    <row r="1" spans="1:8" ht="22.5" x14ac:dyDescent="0.35">
      <c r="A1" s="117" t="s">
        <v>125</v>
      </c>
      <c r="B1" s="118"/>
      <c r="C1" s="118"/>
      <c r="D1" s="118"/>
      <c r="E1" s="118"/>
      <c r="F1" s="118"/>
      <c r="G1" s="118"/>
      <c r="H1" s="118"/>
    </row>
    <row r="2" spans="1:8" ht="27.75" customHeight="1" x14ac:dyDescent="0.25">
      <c r="A2" s="91" t="s">
        <v>0</v>
      </c>
      <c r="B2" s="91"/>
      <c r="C2" s="91"/>
      <c r="D2" s="91"/>
      <c r="E2" s="91"/>
      <c r="F2" s="91"/>
      <c r="G2" s="91"/>
      <c r="H2" s="91"/>
    </row>
    <row r="3" spans="1:8" x14ac:dyDescent="0.25">
      <c r="A3" s="92" t="s">
        <v>6</v>
      </c>
      <c r="B3" s="92"/>
      <c r="C3" s="92"/>
      <c r="D3" s="92"/>
      <c r="E3" s="92"/>
      <c r="F3" s="47"/>
      <c r="G3" s="47"/>
    </row>
    <row r="4" spans="1:8" ht="67.5" customHeight="1" x14ac:dyDescent="0.25">
      <c r="A4" s="93" t="s">
        <v>111</v>
      </c>
      <c r="B4" s="93"/>
      <c r="C4" s="93"/>
      <c r="D4" s="93"/>
      <c r="E4" s="93"/>
      <c r="F4" s="48"/>
      <c r="G4" s="48"/>
    </row>
    <row r="5" spans="1:8" ht="16.5" customHeight="1" x14ac:dyDescent="0.25">
      <c r="A5" s="92" t="s">
        <v>7</v>
      </c>
      <c r="B5" s="92"/>
      <c r="C5" s="92"/>
      <c r="D5" s="92"/>
      <c r="E5" s="92"/>
      <c r="F5" s="47"/>
      <c r="G5" s="47"/>
    </row>
    <row r="6" spans="1:8" x14ac:dyDescent="0.25">
      <c r="A6" s="94" t="s">
        <v>121</v>
      </c>
      <c r="B6" s="94"/>
    </row>
    <row r="7" spans="1:8" x14ac:dyDescent="0.25">
      <c r="A7" s="78" t="s">
        <v>62</v>
      </c>
      <c r="B7" s="52">
        <v>0.2223</v>
      </c>
      <c r="C7" s="46"/>
      <c r="D7" s="46"/>
    </row>
    <row r="8" spans="1:8" x14ac:dyDescent="0.25">
      <c r="A8" s="101" t="s">
        <v>117</v>
      </c>
      <c r="B8" s="102"/>
      <c r="C8" s="46"/>
      <c r="D8" s="46"/>
    </row>
    <row r="10" spans="1:8" ht="43.5" customHeight="1" x14ac:dyDescent="0.25">
      <c r="A10" s="39" t="s">
        <v>1</v>
      </c>
      <c r="B10" s="40" t="s">
        <v>2</v>
      </c>
      <c r="C10" s="39" t="s">
        <v>3</v>
      </c>
      <c r="D10" s="39" t="s">
        <v>4</v>
      </c>
      <c r="E10" s="41" t="s">
        <v>46</v>
      </c>
      <c r="F10" s="41" t="s">
        <v>72</v>
      </c>
      <c r="G10" s="41" t="s">
        <v>71</v>
      </c>
      <c r="H10" s="41" t="s">
        <v>73</v>
      </c>
    </row>
    <row r="11" spans="1:8" ht="21" x14ac:dyDescent="0.25">
      <c r="A11" s="95" t="s">
        <v>54</v>
      </c>
      <c r="B11" s="96"/>
      <c r="C11" s="96"/>
      <c r="D11" s="96"/>
      <c r="E11" s="96"/>
      <c r="F11" s="96"/>
      <c r="G11" s="96"/>
      <c r="H11" s="97"/>
    </row>
    <row r="12" spans="1:8" x14ac:dyDescent="0.25">
      <c r="A12" s="42">
        <v>1</v>
      </c>
      <c r="B12" s="43" t="s">
        <v>53</v>
      </c>
      <c r="C12" s="49"/>
      <c r="D12" s="49"/>
      <c r="E12" s="44"/>
      <c r="F12" s="44"/>
      <c r="G12" s="44"/>
      <c r="H12" s="44"/>
    </row>
    <row r="13" spans="1:8" ht="45" x14ac:dyDescent="0.25">
      <c r="A13" s="45" t="s">
        <v>63</v>
      </c>
      <c r="B13" s="51" t="s">
        <v>55</v>
      </c>
      <c r="C13" s="45" t="s">
        <v>61</v>
      </c>
      <c r="D13" s="39" t="s">
        <v>63</v>
      </c>
      <c r="E13" s="53" t="s">
        <v>107</v>
      </c>
      <c r="F13" s="53"/>
      <c r="G13" s="53"/>
      <c r="H13" s="53" t="s">
        <v>63</v>
      </c>
    </row>
    <row r="14" spans="1:8" ht="30" x14ac:dyDescent="0.25">
      <c r="A14" s="45" t="s">
        <v>10</v>
      </c>
      <c r="B14" s="51" t="s">
        <v>56</v>
      </c>
      <c r="C14" s="45" t="s">
        <v>68</v>
      </c>
      <c r="D14" s="45">
        <v>206</v>
      </c>
      <c r="E14" s="53"/>
      <c r="F14" s="53">
        <f>E14*D14</f>
        <v>0</v>
      </c>
      <c r="G14" s="55">
        <f>B$7+1</f>
        <v>1.2222999999999999</v>
      </c>
      <c r="H14" s="53">
        <f>F14*G14</f>
        <v>0</v>
      </c>
    </row>
    <row r="15" spans="1:8" ht="30" x14ac:dyDescent="0.25">
      <c r="A15" s="45" t="s">
        <v>64</v>
      </c>
      <c r="B15" s="51" t="s">
        <v>57</v>
      </c>
      <c r="C15" s="45" t="s">
        <v>68</v>
      </c>
      <c r="D15" s="45">
        <v>154</v>
      </c>
      <c r="E15" s="53"/>
      <c r="F15" s="53">
        <f t="shared" ref="F15:F18" si="0">E15*D15</f>
        <v>0</v>
      </c>
      <c r="G15" s="55">
        <f>B$7+1</f>
        <v>1.2222999999999999</v>
      </c>
      <c r="H15" s="53">
        <f t="shared" ref="H15:H18" si="1">F15*G15</f>
        <v>0</v>
      </c>
    </row>
    <row r="16" spans="1:8" ht="30" x14ac:dyDescent="0.25">
      <c r="A16" s="45" t="s">
        <v>65</v>
      </c>
      <c r="B16" s="51" t="s">
        <v>58</v>
      </c>
      <c r="C16" s="45" t="s">
        <v>69</v>
      </c>
      <c r="D16" s="45">
        <v>3</v>
      </c>
      <c r="E16" s="53"/>
      <c r="F16" s="53">
        <f t="shared" si="0"/>
        <v>0</v>
      </c>
      <c r="G16" s="55">
        <f>B$7+1</f>
        <v>1.2222999999999999</v>
      </c>
      <c r="H16" s="53">
        <f t="shared" si="1"/>
        <v>0</v>
      </c>
    </row>
    <row r="17" spans="1:8" ht="30" x14ac:dyDescent="0.25">
      <c r="A17" s="45" t="s">
        <v>66</v>
      </c>
      <c r="B17" s="51" t="s">
        <v>59</v>
      </c>
      <c r="C17" s="45" t="s">
        <v>70</v>
      </c>
      <c r="D17" s="45">
        <v>24</v>
      </c>
      <c r="E17" s="53"/>
      <c r="F17" s="53">
        <f t="shared" si="0"/>
        <v>0</v>
      </c>
      <c r="G17" s="55">
        <f>B$7+1</f>
        <v>1.2222999999999999</v>
      </c>
      <c r="H17" s="53">
        <f t="shared" si="1"/>
        <v>0</v>
      </c>
    </row>
    <row r="18" spans="1:8" ht="30" x14ac:dyDescent="0.25">
      <c r="A18" s="45" t="s">
        <v>67</v>
      </c>
      <c r="B18" s="51" t="s">
        <v>60</v>
      </c>
      <c r="C18" s="45" t="s">
        <v>70</v>
      </c>
      <c r="D18" s="45">
        <v>24</v>
      </c>
      <c r="E18" s="53"/>
      <c r="F18" s="53">
        <f t="shared" si="0"/>
        <v>0</v>
      </c>
      <c r="G18" s="55">
        <f>B$7+1</f>
        <v>1.2222999999999999</v>
      </c>
      <c r="H18" s="53">
        <f t="shared" si="1"/>
        <v>0</v>
      </c>
    </row>
    <row r="19" spans="1:8" x14ac:dyDescent="0.25">
      <c r="A19" s="42">
        <v>2</v>
      </c>
      <c r="B19" s="43" t="s">
        <v>74</v>
      </c>
      <c r="C19" s="49"/>
      <c r="D19" s="49"/>
      <c r="E19" s="54"/>
      <c r="F19" s="54"/>
      <c r="G19" s="54"/>
      <c r="H19" s="54"/>
    </row>
    <row r="20" spans="1:8" x14ac:dyDescent="0.25">
      <c r="A20" s="39" t="s">
        <v>12</v>
      </c>
      <c r="B20" s="51" t="s">
        <v>75</v>
      </c>
      <c r="C20" s="45" t="s">
        <v>82</v>
      </c>
      <c r="D20" s="45">
        <v>33.57</v>
      </c>
      <c r="E20" s="53"/>
      <c r="F20" s="53">
        <f>E20*D20</f>
        <v>0</v>
      </c>
      <c r="G20" s="55">
        <f t="shared" ref="G20:G26" si="2">B$7+1</f>
        <v>1.2222999999999999</v>
      </c>
      <c r="H20" s="53">
        <f>G20*F20</f>
        <v>0</v>
      </c>
    </row>
    <row r="21" spans="1:8" x14ac:dyDescent="0.25">
      <c r="A21" s="39" t="s">
        <v>11</v>
      </c>
      <c r="B21" s="51" t="s">
        <v>76</v>
      </c>
      <c r="C21" s="45" t="s">
        <v>82</v>
      </c>
      <c r="D21" s="45">
        <v>11.5</v>
      </c>
      <c r="E21" s="53"/>
      <c r="F21" s="53">
        <f t="shared" ref="F21:F26" si="3">E21*D21</f>
        <v>0</v>
      </c>
      <c r="G21" s="55">
        <f t="shared" si="2"/>
        <v>1.2222999999999999</v>
      </c>
      <c r="H21" s="53">
        <f t="shared" ref="H21:H26" si="4">G21*F21</f>
        <v>0</v>
      </c>
    </row>
    <row r="22" spans="1:8" ht="45" customHeight="1" x14ac:dyDescent="0.25">
      <c r="A22" s="39" t="s">
        <v>30</v>
      </c>
      <c r="B22" s="51" t="s">
        <v>77</v>
      </c>
      <c r="C22" s="45" t="s">
        <v>83</v>
      </c>
      <c r="D22" s="45">
        <v>163.9</v>
      </c>
      <c r="E22" s="53"/>
      <c r="F22" s="53">
        <f t="shared" si="3"/>
        <v>0</v>
      </c>
      <c r="G22" s="55">
        <f t="shared" si="2"/>
        <v>1.2222999999999999</v>
      </c>
      <c r="H22" s="53">
        <f t="shared" si="4"/>
        <v>0</v>
      </c>
    </row>
    <row r="23" spans="1:8" ht="51" customHeight="1" x14ac:dyDescent="0.25">
      <c r="A23" s="39" t="s">
        <v>31</v>
      </c>
      <c r="B23" s="51" t="s">
        <v>78</v>
      </c>
      <c r="C23" s="45" t="s">
        <v>83</v>
      </c>
      <c r="D23" s="45">
        <v>291</v>
      </c>
      <c r="E23" s="53"/>
      <c r="F23" s="53">
        <f t="shared" si="3"/>
        <v>0</v>
      </c>
      <c r="G23" s="55">
        <f t="shared" si="2"/>
        <v>1.2222999999999999</v>
      </c>
      <c r="H23" s="53">
        <f t="shared" si="4"/>
        <v>0</v>
      </c>
    </row>
    <row r="24" spans="1:8" ht="42" customHeight="1" x14ac:dyDescent="0.25">
      <c r="A24" s="39" t="s">
        <v>32</v>
      </c>
      <c r="B24" s="51" t="s">
        <v>79</v>
      </c>
      <c r="C24" s="45" t="s">
        <v>83</v>
      </c>
      <c r="D24" s="45">
        <v>681.1</v>
      </c>
      <c r="E24" s="53"/>
      <c r="F24" s="53">
        <f t="shared" si="3"/>
        <v>0</v>
      </c>
      <c r="G24" s="55">
        <f t="shared" si="2"/>
        <v>1.2222999999999999</v>
      </c>
      <c r="H24" s="53">
        <f t="shared" si="4"/>
        <v>0</v>
      </c>
    </row>
    <row r="25" spans="1:8" ht="45" customHeight="1" x14ac:dyDescent="0.25">
      <c r="A25" s="39" t="s">
        <v>33</v>
      </c>
      <c r="B25" s="51" t="s">
        <v>80</v>
      </c>
      <c r="C25" s="45" t="s">
        <v>83</v>
      </c>
      <c r="D25" s="45">
        <v>254.84</v>
      </c>
      <c r="E25" s="53"/>
      <c r="F25" s="53">
        <f t="shared" si="3"/>
        <v>0</v>
      </c>
      <c r="G25" s="55">
        <f t="shared" si="2"/>
        <v>1.2222999999999999</v>
      </c>
      <c r="H25" s="53">
        <f t="shared" si="4"/>
        <v>0</v>
      </c>
    </row>
    <row r="26" spans="1:8" ht="40.5" customHeight="1" x14ac:dyDescent="0.25">
      <c r="A26" s="39" t="s">
        <v>34</v>
      </c>
      <c r="B26" s="51" t="s">
        <v>81</v>
      </c>
      <c r="C26" s="45" t="s">
        <v>84</v>
      </c>
      <c r="D26" s="45">
        <v>45</v>
      </c>
      <c r="E26" s="53"/>
      <c r="F26" s="53">
        <f t="shared" si="3"/>
        <v>0</v>
      </c>
      <c r="G26" s="55">
        <f t="shared" si="2"/>
        <v>1.2222999999999999</v>
      </c>
      <c r="H26" s="53">
        <f t="shared" si="4"/>
        <v>0</v>
      </c>
    </row>
    <row r="27" spans="1:8" x14ac:dyDescent="0.25">
      <c r="A27" s="42">
        <v>3</v>
      </c>
      <c r="B27" s="43" t="s">
        <v>85</v>
      </c>
      <c r="C27" s="49"/>
      <c r="D27" s="49"/>
      <c r="E27" s="54"/>
      <c r="F27" s="54"/>
      <c r="G27" s="54"/>
      <c r="H27" s="54"/>
    </row>
    <row r="28" spans="1:8" ht="40.5" customHeight="1" x14ac:dyDescent="0.25">
      <c r="A28" s="39" t="s">
        <v>24</v>
      </c>
      <c r="B28" s="51" t="s">
        <v>88</v>
      </c>
      <c r="C28" s="45" t="s">
        <v>84</v>
      </c>
      <c r="D28" s="45">
        <v>672</v>
      </c>
      <c r="E28" s="53"/>
      <c r="F28" s="53">
        <f>E28*D28</f>
        <v>0</v>
      </c>
      <c r="G28" s="55">
        <f>B$7+1</f>
        <v>1.2222999999999999</v>
      </c>
      <c r="H28" s="53">
        <f>G28*F28</f>
        <v>0</v>
      </c>
    </row>
    <row r="29" spans="1:8" ht="47.25" customHeight="1" x14ac:dyDescent="0.25">
      <c r="A29" s="39" t="s">
        <v>25</v>
      </c>
      <c r="B29" s="51" t="s">
        <v>89</v>
      </c>
      <c r="C29" s="45" t="s">
        <v>83</v>
      </c>
      <c r="D29" s="45">
        <v>4325.9399999999996</v>
      </c>
      <c r="E29" s="53"/>
      <c r="F29" s="53">
        <f t="shared" ref="F29" si="5">E29*D29</f>
        <v>0</v>
      </c>
      <c r="G29" s="55">
        <f>B$7+1</f>
        <v>1.2222999999999999</v>
      </c>
      <c r="H29" s="53">
        <f t="shared" ref="H29" si="6">G29*F29</f>
        <v>0</v>
      </c>
    </row>
    <row r="30" spans="1:8" ht="47.25" customHeight="1" x14ac:dyDescent="0.25">
      <c r="A30" s="39" t="s">
        <v>26</v>
      </c>
      <c r="B30" s="51" t="s">
        <v>90</v>
      </c>
      <c r="C30" s="45" t="s">
        <v>83</v>
      </c>
      <c r="D30" s="45">
        <v>1193</v>
      </c>
      <c r="E30" s="53"/>
      <c r="F30" s="53">
        <f>E30*D30</f>
        <v>0</v>
      </c>
      <c r="G30" s="55">
        <f>B$7+1</f>
        <v>1.2222999999999999</v>
      </c>
      <c r="H30" s="53">
        <f>G30*F30</f>
        <v>0</v>
      </c>
    </row>
    <row r="31" spans="1:8" ht="45.75" customHeight="1" x14ac:dyDescent="0.25">
      <c r="A31" s="83" t="s">
        <v>92</v>
      </c>
      <c r="B31" s="83"/>
      <c r="C31" s="83"/>
      <c r="D31" s="83"/>
      <c r="E31" s="83"/>
      <c r="F31" s="83"/>
      <c r="G31" s="83"/>
      <c r="H31" s="56">
        <f>SUM(H13:H30)</f>
        <v>0</v>
      </c>
    </row>
    <row r="32" spans="1:8" ht="21" x14ac:dyDescent="0.25">
      <c r="A32" s="95" t="s">
        <v>91</v>
      </c>
      <c r="B32" s="96"/>
      <c r="C32" s="96"/>
      <c r="D32" s="96"/>
      <c r="E32" s="96"/>
      <c r="F32" s="96"/>
      <c r="G32" s="96"/>
      <c r="H32" s="97"/>
    </row>
    <row r="33" spans="1:8" x14ac:dyDescent="0.25">
      <c r="A33" s="42">
        <v>4</v>
      </c>
      <c r="B33" s="43" t="s">
        <v>9</v>
      </c>
      <c r="C33" s="50"/>
      <c r="D33" s="50"/>
      <c r="E33" s="44"/>
      <c r="F33" s="44"/>
      <c r="G33" s="44"/>
      <c r="H33" s="44"/>
    </row>
    <row r="34" spans="1:8" ht="30" x14ac:dyDescent="0.25">
      <c r="A34" s="45" t="s">
        <v>93</v>
      </c>
      <c r="B34" s="74" t="s">
        <v>5</v>
      </c>
      <c r="C34" s="75" t="s">
        <v>3</v>
      </c>
      <c r="D34" s="75">
        <v>1</v>
      </c>
      <c r="E34" s="76"/>
      <c r="F34" s="76">
        <f>E34*D34</f>
        <v>0</v>
      </c>
      <c r="G34" s="76"/>
      <c r="H34" s="76">
        <f>F34</f>
        <v>0</v>
      </c>
    </row>
    <row r="35" spans="1:8" x14ac:dyDescent="0.25">
      <c r="A35" s="42">
        <v>5</v>
      </c>
      <c r="B35" s="43" t="s">
        <v>8</v>
      </c>
      <c r="C35" s="50"/>
      <c r="D35" s="50"/>
      <c r="E35" s="44"/>
      <c r="F35" s="44"/>
      <c r="G35" s="44"/>
      <c r="H35" s="44"/>
    </row>
    <row r="36" spans="1:8" ht="30" x14ac:dyDescent="0.25">
      <c r="A36" s="45" t="s">
        <v>94</v>
      </c>
      <c r="B36" s="74" t="s">
        <v>51</v>
      </c>
      <c r="C36" s="75" t="s">
        <v>3</v>
      </c>
      <c r="D36" s="75">
        <v>204</v>
      </c>
      <c r="E36" s="98"/>
      <c r="F36" s="98">
        <f>E36</f>
        <v>0</v>
      </c>
      <c r="G36" s="98"/>
      <c r="H36" s="98">
        <f>F36</f>
        <v>0</v>
      </c>
    </row>
    <row r="37" spans="1:8" x14ac:dyDescent="0.25">
      <c r="A37" s="45" t="s">
        <v>95</v>
      </c>
      <c r="B37" s="74" t="s">
        <v>13</v>
      </c>
      <c r="C37" s="75" t="s">
        <v>27</v>
      </c>
      <c r="D37" s="75">
        <v>500</v>
      </c>
      <c r="E37" s="99"/>
      <c r="F37" s="99"/>
      <c r="G37" s="99"/>
      <c r="H37" s="99"/>
    </row>
    <row r="38" spans="1:8" x14ac:dyDescent="0.25">
      <c r="A38" s="45" t="s">
        <v>96</v>
      </c>
      <c r="B38" s="74" t="s">
        <v>14</v>
      </c>
      <c r="C38" s="75" t="s">
        <v>29</v>
      </c>
      <c r="D38" s="75">
        <v>12</v>
      </c>
      <c r="E38" s="99"/>
      <c r="F38" s="99"/>
      <c r="G38" s="99"/>
      <c r="H38" s="99"/>
    </row>
    <row r="39" spans="1:8" x14ac:dyDescent="0.25">
      <c r="A39" s="45" t="s">
        <v>97</v>
      </c>
      <c r="B39" s="74" t="s">
        <v>15</v>
      </c>
      <c r="C39" s="75" t="s">
        <v>28</v>
      </c>
      <c r="D39" s="75">
        <v>78</v>
      </c>
      <c r="E39" s="99"/>
      <c r="F39" s="99"/>
      <c r="G39" s="99"/>
      <c r="H39" s="99"/>
    </row>
    <row r="40" spans="1:8" x14ac:dyDescent="0.25">
      <c r="A40" s="45" t="s">
        <v>86</v>
      </c>
      <c r="B40" s="74" t="s">
        <v>35</v>
      </c>
      <c r="C40" s="75" t="s">
        <v>3</v>
      </c>
      <c r="D40" s="75">
        <v>1</v>
      </c>
      <c r="E40" s="99"/>
      <c r="F40" s="99"/>
      <c r="G40" s="99"/>
      <c r="H40" s="99"/>
    </row>
    <row r="41" spans="1:8" x14ac:dyDescent="0.25">
      <c r="A41" s="45" t="s">
        <v>98</v>
      </c>
      <c r="B41" s="74" t="s">
        <v>36</v>
      </c>
      <c r="C41" s="75" t="s">
        <v>3</v>
      </c>
      <c r="D41" s="75">
        <v>1</v>
      </c>
      <c r="E41" s="99"/>
      <c r="F41" s="99"/>
      <c r="G41" s="99"/>
      <c r="H41" s="99"/>
    </row>
    <row r="42" spans="1:8" ht="60" x14ac:dyDescent="0.25">
      <c r="A42" s="45" t="s">
        <v>99</v>
      </c>
      <c r="B42" s="74" t="s">
        <v>16</v>
      </c>
      <c r="C42" s="75" t="s">
        <v>28</v>
      </c>
      <c r="D42" s="75">
        <v>1</v>
      </c>
      <c r="E42" s="100"/>
      <c r="F42" s="100"/>
      <c r="G42" s="100"/>
      <c r="H42" s="100"/>
    </row>
    <row r="43" spans="1:8" ht="30" x14ac:dyDescent="0.25">
      <c r="A43" s="42">
        <v>6</v>
      </c>
      <c r="B43" s="43" t="s">
        <v>17</v>
      </c>
      <c r="C43" s="50"/>
      <c r="D43" s="50"/>
      <c r="E43" s="44"/>
      <c r="F43" s="44"/>
      <c r="G43" s="44"/>
      <c r="H43" s="44"/>
    </row>
    <row r="44" spans="1:8" ht="33" customHeight="1" x14ac:dyDescent="0.25">
      <c r="A44" s="45" t="s">
        <v>100</v>
      </c>
      <c r="B44" s="77" t="s">
        <v>50</v>
      </c>
      <c r="C44" s="45" t="s">
        <v>45</v>
      </c>
      <c r="D44" s="45">
        <v>1</v>
      </c>
      <c r="E44" s="76"/>
      <c r="F44" s="76">
        <f>E44*D44</f>
        <v>0</v>
      </c>
      <c r="G44" s="76"/>
      <c r="H44" s="76">
        <f>F44</f>
        <v>0</v>
      </c>
    </row>
    <row r="45" spans="1:8" ht="30" x14ac:dyDescent="0.25">
      <c r="A45" s="45" t="s">
        <v>101</v>
      </c>
      <c r="B45" s="74" t="s">
        <v>18</v>
      </c>
      <c r="C45" s="75" t="s">
        <v>27</v>
      </c>
      <c r="D45" s="75">
        <v>50</v>
      </c>
      <c r="E45" s="76"/>
      <c r="F45" s="76">
        <f t="shared" ref="F45:F50" si="7">E45*D45</f>
        <v>0</v>
      </c>
      <c r="G45" s="76"/>
      <c r="H45" s="76">
        <f t="shared" ref="H45:H50" si="8">F45</f>
        <v>0</v>
      </c>
    </row>
    <row r="46" spans="1:8" ht="30" x14ac:dyDescent="0.25">
      <c r="A46" s="45" t="s">
        <v>102</v>
      </c>
      <c r="B46" s="74" t="s">
        <v>19</v>
      </c>
      <c r="C46" s="75" t="s">
        <v>3</v>
      </c>
      <c r="D46" s="75">
        <v>2</v>
      </c>
      <c r="E46" s="76"/>
      <c r="F46" s="76">
        <f t="shared" si="7"/>
        <v>0</v>
      </c>
      <c r="G46" s="76"/>
      <c r="H46" s="76">
        <f t="shared" si="8"/>
        <v>0</v>
      </c>
    </row>
    <row r="47" spans="1:8" ht="30" x14ac:dyDescent="0.25">
      <c r="A47" s="45" t="s">
        <v>103</v>
      </c>
      <c r="B47" s="74" t="s">
        <v>20</v>
      </c>
      <c r="C47" s="75" t="s">
        <v>27</v>
      </c>
      <c r="D47" s="75">
        <v>6</v>
      </c>
      <c r="E47" s="76"/>
      <c r="F47" s="76">
        <f t="shared" si="7"/>
        <v>0</v>
      </c>
      <c r="G47" s="76"/>
      <c r="H47" s="76">
        <f t="shared" si="8"/>
        <v>0</v>
      </c>
    </row>
    <row r="48" spans="1:8" x14ac:dyDescent="0.25">
      <c r="A48" s="45" t="s">
        <v>104</v>
      </c>
      <c r="B48" s="74" t="s">
        <v>21</v>
      </c>
      <c r="C48" s="75" t="s">
        <v>3</v>
      </c>
      <c r="D48" s="75">
        <v>3</v>
      </c>
      <c r="E48" s="76"/>
      <c r="F48" s="76">
        <f t="shared" si="7"/>
        <v>0</v>
      </c>
      <c r="G48" s="76"/>
      <c r="H48" s="76">
        <f t="shared" si="8"/>
        <v>0</v>
      </c>
    </row>
    <row r="49" spans="1:8" ht="30" x14ac:dyDescent="0.25">
      <c r="A49" s="45" t="s">
        <v>87</v>
      </c>
      <c r="B49" s="74" t="s">
        <v>22</v>
      </c>
      <c r="C49" s="75" t="s">
        <v>3</v>
      </c>
      <c r="D49" s="75">
        <v>2</v>
      </c>
      <c r="E49" s="76"/>
      <c r="F49" s="76">
        <f t="shared" si="7"/>
        <v>0</v>
      </c>
      <c r="G49" s="76"/>
      <c r="H49" s="76">
        <f t="shared" si="8"/>
        <v>0</v>
      </c>
    </row>
    <row r="50" spans="1:8" ht="45" x14ac:dyDescent="0.25">
      <c r="A50" s="45" t="s">
        <v>105</v>
      </c>
      <c r="B50" s="74" t="s">
        <v>23</v>
      </c>
      <c r="C50" s="75" t="s">
        <v>27</v>
      </c>
      <c r="D50" s="75">
        <v>100</v>
      </c>
      <c r="E50" s="76"/>
      <c r="F50" s="76">
        <f t="shared" si="7"/>
        <v>0</v>
      </c>
      <c r="G50" s="76"/>
      <c r="H50" s="76">
        <f t="shared" si="8"/>
        <v>0</v>
      </c>
    </row>
    <row r="51" spans="1:8" ht="42" customHeight="1" x14ac:dyDescent="0.25">
      <c r="A51" s="83" t="s">
        <v>106</v>
      </c>
      <c r="B51" s="83"/>
      <c r="C51" s="83"/>
      <c r="D51" s="83"/>
      <c r="E51" s="83"/>
      <c r="F51" s="83"/>
      <c r="G51" s="83"/>
      <c r="H51" s="56">
        <f>SUM(H34:H50)</f>
        <v>0</v>
      </c>
    </row>
    <row r="52" spans="1:8" ht="21" x14ac:dyDescent="0.35">
      <c r="A52" s="88" t="s">
        <v>52</v>
      </c>
      <c r="B52" s="89"/>
      <c r="C52" s="89"/>
      <c r="D52" s="89"/>
      <c r="E52" s="90"/>
      <c r="F52" s="57"/>
      <c r="G52" s="57"/>
      <c r="H52" s="58">
        <f>H31+H51</f>
        <v>0</v>
      </c>
    </row>
    <row r="53" spans="1:8" x14ac:dyDescent="0.25">
      <c r="A53" s="35"/>
      <c r="B53" s="36"/>
      <c r="C53" s="37"/>
      <c r="D53" s="37"/>
      <c r="H53" s="38"/>
    </row>
    <row r="54" spans="1:8" x14ac:dyDescent="0.25">
      <c r="A54" s="35"/>
      <c r="B54" s="36"/>
      <c r="C54" s="37"/>
      <c r="D54" s="37"/>
      <c r="H54" s="38"/>
    </row>
    <row r="55" spans="1:8" x14ac:dyDescent="0.25">
      <c r="B55" s="72"/>
    </row>
    <row r="56" spans="1:8" x14ac:dyDescent="0.25">
      <c r="B56" s="71" t="s">
        <v>115</v>
      </c>
    </row>
    <row r="59" spans="1:8" ht="33" customHeight="1" x14ac:dyDescent="0.25">
      <c r="B59" s="85" t="s">
        <v>112</v>
      </c>
      <c r="C59" s="85"/>
      <c r="D59" s="85"/>
      <c r="F59" s="84" t="s">
        <v>118</v>
      </c>
      <c r="G59" s="85"/>
      <c r="H59" s="85"/>
    </row>
    <row r="60" spans="1:8" ht="30.75" customHeight="1" x14ac:dyDescent="0.25">
      <c r="B60" s="87" t="s">
        <v>113</v>
      </c>
      <c r="C60" s="87"/>
      <c r="D60" s="87"/>
      <c r="F60" s="103" t="s">
        <v>119</v>
      </c>
      <c r="G60" s="87"/>
      <c r="H60" s="87"/>
    </row>
    <row r="61" spans="1:8" x14ac:dyDescent="0.25">
      <c r="B61" s="87" t="s">
        <v>114</v>
      </c>
      <c r="C61" s="87"/>
      <c r="D61" s="87"/>
      <c r="F61" s="103" t="s">
        <v>120</v>
      </c>
      <c r="G61" s="87"/>
      <c r="H61" s="87"/>
    </row>
    <row r="66" spans="3:5" x14ac:dyDescent="0.25">
      <c r="C66" s="84" t="s">
        <v>116</v>
      </c>
      <c r="D66" s="85"/>
      <c r="E66" s="85"/>
    </row>
    <row r="67" spans="3:5" x14ac:dyDescent="0.25">
      <c r="C67" s="86"/>
      <c r="D67" s="86"/>
      <c r="E67" s="86"/>
    </row>
    <row r="68" spans="3:5" x14ac:dyDescent="0.25">
      <c r="C68" s="86"/>
      <c r="D68" s="86"/>
      <c r="E68" s="86"/>
    </row>
    <row r="69" spans="3:5" x14ac:dyDescent="0.25">
      <c r="C69" s="86"/>
      <c r="D69" s="86"/>
      <c r="E69" s="86"/>
    </row>
  </sheetData>
  <mergeCells count="23">
    <mergeCell ref="A1:H1"/>
    <mergeCell ref="A8:B8"/>
    <mergeCell ref="F59:H59"/>
    <mergeCell ref="F60:H60"/>
    <mergeCell ref="F61:H61"/>
    <mergeCell ref="B59:D59"/>
    <mergeCell ref="B60:D60"/>
    <mergeCell ref="A51:G51"/>
    <mergeCell ref="C66:E69"/>
    <mergeCell ref="B61:D61"/>
    <mergeCell ref="A52:E52"/>
    <mergeCell ref="A2:H2"/>
    <mergeCell ref="A3:E3"/>
    <mergeCell ref="A4:E4"/>
    <mergeCell ref="A5:E5"/>
    <mergeCell ref="A6:B6"/>
    <mergeCell ref="A11:H11"/>
    <mergeCell ref="A32:H32"/>
    <mergeCell ref="A31:G31"/>
    <mergeCell ref="E36:E42"/>
    <mergeCell ref="F36:F42"/>
    <mergeCell ref="G36:G42"/>
    <mergeCell ref="H36:H42"/>
  </mergeCells>
  <pageMargins left="0.7" right="0.7" top="0.75" bottom="0.75" header="0.3" footer="0.3"/>
  <pageSetup paperSize="9" scale="4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zoomScale="70" zoomScaleNormal="70" workbookViewId="0">
      <selection sqref="A1:K1"/>
    </sheetView>
  </sheetViews>
  <sheetFormatPr defaultRowHeight="15" x14ac:dyDescent="0.25"/>
  <cols>
    <col min="1" max="1" width="7" customWidth="1"/>
    <col min="2" max="2" width="21.42578125" style="8" customWidth="1"/>
    <col min="3" max="3" width="15.5703125" customWidth="1"/>
    <col min="4" max="4" width="13.7109375" customWidth="1"/>
    <col min="5" max="5" width="6.5703125" customWidth="1"/>
    <col min="6" max="6" width="14.28515625" customWidth="1"/>
    <col min="7" max="7" width="6.42578125" customWidth="1"/>
    <col min="8" max="8" width="14.85546875" customWidth="1"/>
    <col min="9" max="9" width="14.5703125" customWidth="1"/>
    <col min="10" max="10" width="14.42578125" customWidth="1"/>
    <col min="11" max="11" width="14.42578125" style="15" bestFit="1" customWidth="1"/>
  </cols>
  <sheetData>
    <row r="1" spans="1:11" ht="22.5" x14ac:dyDescent="0.35">
      <c r="A1" s="117" t="s">
        <v>125</v>
      </c>
      <c r="B1" s="118"/>
      <c r="C1" s="118"/>
      <c r="D1" s="118"/>
      <c r="E1" s="118"/>
      <c r="F1" s="118"/>
      <c r="G1" s="118"/>
      <c r="H1" s="118"/>
      <c r="I1" s="116"/>
      <c r="J1" s="116"/>
      <c r="K1" s="116"/>
    </row>
    <row r="2" spans="1:11" ht="17.25" x14ac:dyDescent="0.3">
      <c r="A2" s="104" t="s">
        <v>37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4"/>
    </row>
    <row r="4" spans="1:11" x14ac:dyDescent="0.25">
      <c r="A4" s="92" t="s">
        <v>6</v>
      </c>
      <c r="B4" s="92"/>
      <c r="C4" s="92"/>
      <c r="D4" s="92"/>
      <c r="E4" s="92"/>
      <c r="F4" s="92"/>
      <c r="G4" s="5"/>
    </row>
    <row r="5" spans="1:11" ht="42" customHeight="1" x14ac:dyDescent="0.25">
      <c r="A5" s="93" t="s">
        <v>111</v>
      </c>
      <c r="B5" s="93"/>
      <c r="C5" s="93"/>
      <c r="D5" s="93"/>
      <c r="E5" s="93"/>
      <c r="F5" s="93"/>
      <c r="G5" s="93"/>
      <c r="H5" s="93"/>
      <c r="I5" s="93"/>
      <c r="J5" s="93"/>
      <c r="K5" s="93"/>
    </row>
    <row r="6" spans="1:11" ht="39" customHeight="1" x14ac:dyDescent="0.25">
      <c r="A6" s="93" t="s">
        <v>7</v>
      </c>
      <c r="B6" s="93"/>
      <c r="C6" s="93"/>
      <c r="D6" s="93"/>
      <c r="E6" s="93"/>
      <c r="F6" s="93"/>
      <c r="G6" s="73"/>
      <c r="H6" s="73"/>
      <c r="I6" s="73"/>
      <c r="J6" s="73"/>
      <c r="K6" s="73"/>
    </row>
    <row r="7" spans="1:11" x14ac:dyDescent="0.25">
      <c r="A7" t="s">
        <v>117</v>
      </c>
      <c r="G7" s="5"/>
    </row>
    <row r="8" spans="1:11" x14ac:dyDescent="0.25">
      <c r="A8" s="82" t="s">
        <v>123</v>
      </c>
      <c r="B8" s="8" t="s">
        <v>124</v>
      </c>
      <c r="G8" s="79"/>
    </row>
    <row r="9" spans="1:11" x14ac:dyDescent="0.25">
      <c r="A9" s="47"/>
      <c r="B9" s="47"/>
      <c r="C9" s="47"/>
      <c r="D9" s="47"/>
      <c r="E9" s="47"/>
      <c r="F9" s="47"/>
      <c r="G9" s="47"/>
    </row>
    <row r="10" spans="1:11" x14ac:dyDescent="0.25">
      <c r="A10" s="106" t="s">
        <v>54</v>
      </c>
      <c r="B10" s="107"/>
      <c r="C10" s="107"/>
      <c r="D10" s="107"/>
      <c r="E10" s="107"/>
      <c r="F10" s="107"/>
      <c r="G10" s="107"/>
      <c r="H10" s="107"/>
      <c r="I10" s="110"/>
    </row>
    <row r="11" spans="1:11" x14ac:dyDescent="0.25">
      <c r="A11" s="6" t="s">
        <v>1</v>
      </c>
      <c r="B11" s="49" t="s">
        <v>2</v>
      </c>
      <c r="C11" s="49" t="s">
        <v>38</v>
      </c>
      <c r="D11" s="49" t="s">
        <v>39</v>
      </c>
      <c r="E11" s="105" t="s">
        <v>108</v>
      </c>
      <c r="F11" s="105"/>
      <c r="G11" s="105" t="s">
        <v>109</v>
      </c>
      <c r="H11" s="105"/>
      <c r="I11" s="24" t="s">
        <v>41</v>
      </c>
    </row>
    <row r="12" spans="1:11" ht="30" x14ac:dyDescent="0.25">
      <c r="A12" s="9">
        <v>1</v>
      </c>
      <c r="B12" s="59" t="s">
        <v>53</v>
      </c>
      <c r="C12" s="10">
        <f>SUM(PLANILHA!H14:'PLANILHA'!H18)</f>
        <v>0</v>
      </c>
      <c r="D12" s="11" t="s">
        <v>40</v>
      </c>
      <c r="E12" s="27">
        <v>1</v>
      </c>
      <c r="F12" s="28">
        <f>C12*E12</f>
        <v>0</v>
      </c>
      <c r="G12" s="25">
        <v>0</v>
      </c>
      <c r="H12" s="26">
        <f>G12*C12</f>
        <v>0</v>
      </c>
      <c r="I12" s="10">
        <f>F12+H12</f>
        <v>0</v>
      </c>
    </row>
    <row r="13" spans="1:11" ht="19.5" customHeight="1" x14ac:dyDescent="0.25">
      <c r="A13" s="9">
        <v>2</v>
      </c>
      <c r="B13" s="59" t="s">
        <v>74</v>
      </c>
      <c r="C13" s="10">
        <f>SUM(PLANILHA!H20:'PLANILHA'!H26)</f>
        <v>0</v>
      </c>
      <c r="D13" s="11" t="s">
        <v>40</v>
      </c>
      <c r="E13" s="27">
        <v>1</v>
      </c>
      <c r="F13" s="28">
        <f t="shared" ref="F13" si="0">C13*E13</f>
        <v>0</v>
      </c>
      <c r="G13" s="25">
        <v>0</v>
      </c>
      <c r="H13" s="26">
        <f t="shared" ref="H13:H14" si="1">G13*C13</f>
        <v>0</v>
      </c>
      <c r="I13" s="10">
        <f>F13+H13</f>
        <v>0</v>
      </c>
    </row>
    <row r="14" spans="1:11" ht="45.75" customHeight="1" x14ac:dyDescent="0.25">
      <c r="A14" s="9">
        <v>3</v>
      </c>
      <c r="B14" s="59" t="s">
        <v>85</v>
      </c>
      <c r="C14" s="10">
        <f>SUM(PLANILHA!H28:'PLANILHA'!H30)</f>
        <v>0</v>
      </c>
      <c r="D14" s="11" t="s">
        <v>40</v>
      </c>
      <c r="E14" s="27">
        <v>0</v>
      </c>
      <c r="F14" s="28">
        <f>C14*E14</f>
        <v>0</v>
      </c>
      <c r="G14" s="25">
        <v>1</v>
      </c>
      <c r="H14" s="26">
        <f t="shared" si="1"/>
        <v>0</v>
      </c>
      <c r="I14" s="10">
        <f>F14+H14</f>
        <v>0</v>
      </c>
    </row>
    <row r="15" spans="1:11" x14ac:dyDescent="0.25">
      <c r="A15" s="60"/>
      <c r="B15" s="61"/>
      <c r="C15" s="60"/>
      <c r="D15" s="62"/>
      <c r="E15" s="62"/>
      <c r="F15" s="62"/>
      <c r="G15" s="62"/>
      <c r="H15" s="62"/>
      <c r="I15" s="15"/>
    </row>
    <row r="16" spans="1:11" ht="15" customHeight="1" x14ac:dyDescent="0.25">
      <c r="A16" s="63"/>
      <c r="B16" s="21" t="s">
        <v>42</v>
      </c>
      <c r="C16" s="17">
        <f>SUM(C12:C14)</f>
        <v>0</v>
      </c>
      <c r="D16" s="64"/>
      <c r="E16" s="65"/>
      <c r="F16" s="65"/>
      <c r="G16" s="65"/>
      <c r="H16" s="65"/>
      <c r="I16" s="20"/>
    </row>
    <row r="17" spans="1:11" x14ac:dyDescent="0.25">
      <c r="A17" s="63"/>
      <c r="B17" s="21" t="s">
        <v>43</v>
      </c>
      <c r="C17" s="66"/>
      <c r="D17" s="67"/>
      <c r="E17" s="68"/>
      <c r="F17" s="69">
        <f>SUM(F12:F14)</f>
        <v>0</v>
      </c>
      <c r="G17" s="63"/>
      <c r="H17" s="70">
        <f>SUM(H12:H14)</f>
        <v>0</v>
      </c>
      <c r="I17" s="16"/>
    </row>
    <row r="18" spans="1:11" x14ac:dyDescent="0.25">
      <c r="A18" s="63"/>
      <c r="B18" s="21" t="s">
        <v>44</v>
      </c>
      <c r="C18" s="66"/>
      <c r="D18" s="67"/>
      <c r="E18" s="68"/>
      <c r="F18" s="69">
        <f>F17</f>
        <v>0</v>
      </c>
      <c r="G18" s="63"/>
      <c r="H18" s="70">
        <f>F17+H17</f>
        <v>0</v>
      </c>
      <c r="I18" s="16"/>
    </row>
    <row r="21" spans="1:11" x14ac:dyDescent="0.25">
      <c r="A21" s="106" t="s">
        <v>91</v>
      </c>
      <c r="B21" s="107"/>
      <c r="C21" s="107"/>
      <c r="D21" s="107"/>
      <c r="E21" s="107"/>
      <c r="F21" s="107"/>
      <c r="G21" s="107"/>
      <c r="H21" s="107"/>
      <c r="I21" s="107"/>
      <c r="J21" s="108"/>
      <c r="K21" s="109"/>
    </row>
    <row r="22" spans="1:11" x14ac:dyDescent="0.25">
      <c r="A22" s="6" t="s">
        <v>1</v>
      </c>
      <c r="B22" s="22" t="s">
        <v>2</v>
      </c>
      <c r="C22" s="22" t="s">
        <v>38</v>
      </c>
      <c r="D22" s="22" t="s">
        <v>39</v>
      </c>
      <c r="E22" s="105" t="s">
        <v>47</v>
      </c>
      <c r="F22" s="105"/>
      <c r="G22" s="105" t="s">
        <v>48</v>
      </c>
      <c r="H22" s="105"/>
      <c r="I22" s="105" t="s">
        <v>49</v>
      </c>
      <c r="J22" s="105"/>
      <c r="K22" s="24" t="s">
        <v>41</v>
      </c>
    </row>
    <row r="23" spans="1:11" x14ac:dyDescent="0.25">
      <c r="A23" s="9">
        <v>4</v>
      </c>
      <c r="B23" s="23" t="s">
        <v>9</v>
      </c>
      <c r="C23" s="10">
        <f>PLANILHA!H34</f>
        <v>0</v>
      </c>
      <c r="D23" s="11" t="s">
        <v>40</v>
      </c>
      <c r="E23" s="27">
        <v>0.5</v>
      </c>
      <c r="F23" s="28">
        <f>C23*E23</f>
        <v>0</v>
      </c>
      <c r="G23" s="25">
        <v>0.25</v>
      </c>
      <c r="H23" s="26">
        <f>G23*C23</f>
        <v>0</v>
      </c>
      <c r="I23" s="27">
        <v>0.25</v>
      </c>
      <c r="J23" s="28">
        <f>I23*C23</f>
        <v>0</v>
      </c>
      <c r="K23" s="10">
        <f>SUM(E23:I23)</f>
        <v>1</v>
      </c>
    </row>
    <row r="24" spans="1:11" x14ac:dyDescent="0.25">
      <c r="A24" s="9">
        <v>5</v>
      </c>
      <c r="B24" s="23" t="s">
        <v>8</v>
      </c>
      <c r="C24" s="10">
        <f>PLANILHA!H36</f>
        <v>0</v>
      </c>
      <c r="D24" s="11" t="s">
        <v>40</v>
      </c>
      <c r="E24" s="27">
        <v>1</v>
      </c>
      <c r="F24" s="28">
        <f>C24*E24</f>
        <v>0</v>
      </c>
      <c r="G24" s="25">
        <v>0</v>
      </c>
      <c r="H24" s="26">
        <f>G24*C24</f>
        <v>0</v>
      </c>
      <c r="I24" s="27">
        <v>0</v>
      </c>
      <c r="J24" s="28">
        <f>I24*C24</f>
        <v>0</v>
      </c>
      <c r="K24" s="10">
        <f>SUM(E24:I24)</f>
        <v>1</v>
      </c>
    </row>
    <row r="25" spans="1:11" ht="73.5" customHeight="1" x14ac:dyDescent="0.25">
      <c r="A25" s="9">
        <v>6</v>
      </c>
      <c r="B25" s="23" t="s">
        <v>17</v>
      </c>
      <c r="C25" s="10">
        <f>SUM(PLANILHA!H44:'PLANILHA'!H50)</f>
        <v>0</v>
      </c>
      <c r="D25" s="11" t="s">
        <v>40</v>
      </c>
      <c r="E25" s="27">
        <v>0.5</v>
      </c>
      <c r="F25" s="28">
        <f>C25*E25</f>
        <v>0</v>
      </c>
      <c r="G25" s="25">
        <v>0.25</v>
      </c>
      <c r="H25" s="26">
        <f>G25*C25</f>
        <v>0</v>
      </c>
      <c r="I25" s="27">
        <v>0.25</v>
      </c>
      <c r="J25" s="28">
        <f>I25*C25</f>
        <v>0</v>
      </c>
      <c r="K25" s="10">
        <f>SUM(E25:I25)</f>
        <v>1</v>
      </c>
    </row>
    <row r="26" spans="1:11" x14ac:dyDescent="0.25">
      <c r="D26" s="30"/>
      <c r="E26" s="30"/>
      <c r="F26" s="30"/>
      <c r="G26" s="30"/>
      <c r="H26" s="30"/>
      <c r="I26" s="30"/>
      <c r="J26" s="30"/>
    </row>
    <row r="27" spans="1:11" x14ac:dyDescent="0.25">
      <c r="A27" s="13"/>
      <c r="B27" s="21" t="s">
        <v>42</v>
      </c>
      <c r="C27" s="17">
        <f>SUM(C23:C25)</f>
        <v>0</v>
      </c>
      <c r="D27" s="31"/>
      <c r="E27" s="32"/>
      <c r="F27" s="32"/>
      <c r="G27" s="32"/>
      <c r="H27" s="32"/>
      <c r="I27" s="32"/>
      <c r="J27" s="32"/>
      <c r="K27" s="20"/>
    </row>
    <row r="28" spans="1:11" x14ac:dyDescent="0.25">
      <c r="A28" s="13"/>
      <c r="B28" s="21" t="s">
        <v>43</v>
      </c>
      <c r="C28" s="19"/>
      <c r="D28" s="18"/>
      <c r="E28" s="33"/>
      <c r="F28" s="29">
        <f>SUM(F23:F25)</f>
        <v>0</v>
      </c>
      <c r="G28" s="13"/>
      <c r="H28" s="12">
        <f>SUM(H23:H25)</f>
        <v>0</v>
      </c>
      <c r="I28" s="34"/>
      <c r="J28" s="29">
        <f>SUM(J23:J25)</f>
        <v>0</v>
      </c>
      <c r="K28" s="16"/>
    </row>
    <row r="29" spans="1:11" x14ac:dyDescent="0.25">
      <c r="A29" s="13"/>
      <c r="B29" s="21" t="s">
        <v>44</v>
      </c>
      <c r="C29" s="19"/>
      <c r="D29" s="18"/>
      <c r="E29" s="33"/>
      <c r="F29" s="29">
        <f>F28</f>
        <v>0</v>
      </c>
      <c r="G29" s="13"/>
      <c r="H29" s="12">
        <f>F28+H28</f>
        <v>0</v>
      </c>
      <c r="I29" s="34"/>
      <c r="J29" s="29">
        <f>F28+H28+J28</f>
        <v>0</v>
      </c>
      <c r="K29" s="16"/>
    </row>
    <row r="32" spans="1:11" x14ac:dyDescent="0.25">
      <c r="A32" s="113" t="s">
        <v>110</v>
      </c>
      <c r="B32" s="114"/>
      <c r="C32" s="114"/>
      <c r="D32" s="114"/>
      <c r="E32" s="114"/>
      <c r="F32" s="114"/>
      <c r="G32" s="114"/>
      <c r="H32" s="114"/>
      <c r="I32" s="115"/>
      <c r="J32" s="111">
        <f>H18+J29</f>
        <v>0</v>
      </c>
      <c r="K32" s="112"/>
    </row>
    <row r="36" spans="2:8" x14ac:dyDescent="0.25">
      <c r="B36" s="72" t="s">
        <v>122</v>
      </c>
      <c r="C36" s="80"/>
      <c r="D36" s="80"/>
      <c r="E36" s="81"/>
      <c r="F36" s="81"/>
      <c r="G36" s="81"/>
      <c r="H36" s="81"/>
    </row>
    <row r="37" spans="2:8" x14ac:dyDescent="0.25">
      <c r="B37" s="71" t="s">
        <v>115</v>
      </c>
      <c r="C37" s="80"/>
      <c r="D37" s="80"/>
      <c r="E37" s="81"/>
      <c r="F37" s="81"/>
      <c r="G37" s="81"/>
      <c r="H37" s="81"/>
    </row>
    <row r="38" spans="2:8" x14ac:dyDescent="0.25">
      <c r="B38" s="2"/>
      <c r="C38" s="80"/>
      <c r="D38" s="80"/>
      <c r="E38" s="81"/>
      <c r="F38" s="81"/>
      <c r="G38" s="81"/>
      <c r="H38" s="81"/>
    </row>
    <row r="39" spans="2:8" x14ac:dyDescent="0.25">
      <c r="B39" s="2"/>
      <c r="C39" s="80"/>
      <c r="D39" s="80"/>
      <c r="E39" s="81"/>
      <c r="F39" s="81"/>
      <c r="G39" s="81"/>
      <c r="H39" s="81"/>
    </row>
    <row r="40" spans="2:8" ht="30.75" customHeight="1" x14ac:dyDescent="0.25">
      <c r="B40" s="85" t="s">
        <v>112</v>
      </c>
      <c r="C40" s="85"/>
      <c r="D40" s="85"/>
      <c r="E40" s="81"/>
      <c r="F40" s="84" t="s">
        <v>118</v>
      </c>
      <c r="G40" s="85"/>
      <c r="H40" s="85"/>
    </row>
    <row r="41" spans="2:8" ht="36" customHeight="1" x14ac:dyDescent="0.25">
      <c r="B41" s="87" t="s">
        <v>113</v>
      </c>
      <c r="C41" s="87"/>
      <c r="D41" s="87"/>
      <c r="E41" s="81"/>
      <c r="F41" s="103" t="s">
        <v>119</v>
      </c>
      <c r="G41" s="87"/>
      <c r="H41" s="87"/>
    </row>
    <row r="42" spans="2:8" ht="16.5" customHeight="1" x14ac:dyDescent="0.25">
      <c r="B42" s="87" t="s">
        <v>114</v>
      </c>
      <c r="C42" s="87"/>
      <c r="D42" s="87"/>
      <c r="E42" s="81"/>
      <c r="F42" s="103" t="s">
        <v>120</v>
      </c>
      <c r="G42" s="87"/>
      <c r="H42" s="87"/>
    </row>
    <row r="43" spans="2:8" x14ac:dyDescent="0.25">
      <c r="B43" s="2"/>
      <c r="C43" s="80"/>
      <c r="D43" s="80"/>
      <c r="E43" s="81"/>
      <c r="F43" s="81"/>
      <c r="G43" s="81"/>
      <c r="H43" s="81"/>
    </row>
    <row r="44" spans="2:8" x14ac:dyDescent="0.25">
      <c r="B44" s="2"/>
      <c r="C44" s="80"/>
      <c r="D44" s="80"/>
      <c r="E44" s="81"/>
      <c r="F44" s="81"/>
      <c r="G44" s="81"/>
      <c r="H44" s="81"/>
    </row>
    <row r="45" spans="2:8" x14ac:dyDescent="0.25">
      <c r="B45" s="2"/>
      <c r="C45" s="80"/>
      <c r="D45" s="80"/>
      <c r="E45" s="81"/>
      <c r="F45" s="81"/>
      <c r="G45" s="81"/>
      <c r="H45" s="81"/>
    </row>
    <row r="46" spans="2:8" x14ac:dyDescent="0.25">
      <c r="B46" s="2"/>
      <c r="C46" s="80"/>
      <c r="D46" s="80"/>
      <c r="E46" s="81"/>
      <c r="F46" s="81"/>
      <c r="G46" s="81"/>
      <c r="H46" s="81"/>
    </row>
    <row r="47" spans="2:8" x14ac:dyDescent="0.25">
      <c r="B47" s="2"/>
      <c r="C47" s="84" t="s">
        <v>116</v>
      </c>
      <c r="D47" s="85"/>
      <c r="E47" s="85"/>
      <c r="F47" s="81"/>
      <c r="G47" s="81"/>
      <c r="H47" s="81"/>
    </row>
    <row r="48" spans="2:8" x14ac:dyDescent="0.25">
      <c r="B48" s="2"/>
      <c r="C48" s="86"/>
      <c r="D48" s="86"/>
      <c r="E48" s="86"/>
      <c r="F48" s="81"/>
      <c r="G48" s="81"/>
      <c r="H48" s="81"/>
    </row>
    <row r="49" spans="2:8" x14ac:dyDescent="0.25">
      <c r="B49" s="2"/>
      <c r="C49" s="86"/>
      <c r="D49" s="86"/>
      <c r="E49" s="86"/>
      <c r="F49" s="81"/>
      <c r="G49" s="81"/>
      <c r="H49" s="81"/>
    </row>
    <row r="50" spans="2:8" x14ac:dyDescent="0.25">
      <c r="B50" s="2"/>
      <c r="C50" s="86"/>
      <c r="D50" s="86"/>
      <c r="E50" s="86"/>
      <c r="F50" s="81"/>
      <c r="G50" s="81"/>
      <c r="H50" s="81"/>
    </row>
  </sheetData>
  <mergeCells count="21">
    <mergeCell ref="J32:K32"/>
    <mergeCell ref="A32:I32"/>
    <mergeCell ref="A1:K1"/>
    <mergeCell ref="A2:K2"/>
    <mergeCell ref="A5:K5"/>
    <mergeCell ref="A4:F4"/>
    <mergeCell ref="A6:F6"/>
    <mergeCell ref="E22:F22"/>
    <mergeCell ref="G22:H22"/>
    <mergeCell ref="I22:J22"/>
    <mergeCell ref="E11:F11"/>
    <mergeCell ref="G11:H11"/>
    <mergeCell ref="A21:K21"/>
    <mergeCell ref="A10:I10"/>
    <mergeCell ref="C47:E50"/>
    <mergeCell ref="B40:D40"/>
    <mergeCell ref="F40:H40"/>
    <mergeCell ref="B41:D41"/>
    <mergeCell ref="F41:H41"/>
    <mergeCell ref="B42:D42"/>
    <mergeCell ref="F42:H42"/>
  </mergeCells>
  <pageMargins left="0.511811024" right="0.511811024" top="0.78740157499999996" bottom="0.78740157499999996" header="0.31496062000000002" footer="0.3149606200000000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</vt:lpstr>
      <vt:lpstr>CRONOGRAMA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2023-12-14T13:20:52Z</dcterms:modified>
</cp:coreProperties>
</file>