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PREFEITURAS\DESTERRO DO MELO\QUADRA DE AREIA\"/>
    </mc:Choice>
  </mc:AlternateContent>
  <bookViews>
    <workbookView xWindow="0" yWindow="0" windowWidth="20490" windowHeight="7650" firstSheet="1" activeTab="3"/>
  </bookViews>
  <sheets>
    <sheet name="PLANILHA ORÇAMENTARIA" sheetId="1" r:id="rId1"/>
    <sheet name="COMPOSIÇAO" sheetId="2" r:id="rId2"/>
    <sheet name="DEMOSTRATIVO BDI" sheetId="3" r:id="rId3"/>
    <sheet name="CRONOGRANA FISICO-FINANCEIRO" sheetId="4" r:id="rId4"/>
    <sheet name=" CALCULO 1" sheetId="5" r:id="rId5"/>
  </sheets>
  <definedNames>
    <definedName name="LDI">'PLANILHA ORÇAMENTARIA'!$H$7</definedName>
  </definedNames>
  <calcPr calcId="162913"/>
</workbook>
</file>

<file path=xl/calcChain.xml><?xml version="1.0" encoding="utf-8"?>
<calcChain xmlns="http://schemas.openxmlformats.org/spreadsheetml/2006/main">
  <c r="F21" i="4" l="1"/>
  <c r="E21" i="4"/>
  <c r="F22" i="4"/>
  <c r="E22" i="4"/>
  <c r="D22" i="4"/>
  <c r="F20" i="4"/>
  <c r="F18" i="4"/>
  <c r="F16" i="4"/>
  <c r="F12" i="4"/>
  <c r="E14" i="4"/>
  <c r="E10" i="4"/>
  <c r="E8" i="4"/>
  <c r="E6" i="4"/>
  <c r="D21" i="4"/>
  <c r="D19" i="4"/>
  <c r="D17" i="4"/>
  <c r="D15" i="4"/>
  <c r="D13" i="4"/>
  <c r="D11" i="4"/>
  <c r="D9" i="4"/>
  <c r="D7" i="4"/>
  <c r="D5" i="4"/>
  <c r="H55" i="1"/>
  <c r="H51" i="1"/>
  <c r="H50" i="1"/>
  <c r="H45" i="1"/>
  <c r="H47" i="1"/>
  <c r="H44" i="1"/>
  <c r="H40" i="1"/>
  <c r="H38" i="1"/>
  <c r="H31" i="1"/>
  <c r="H30" i="1"/>
  <c r="H24" i="1"/>
  <c r="H25" i="1"/>
  <c r="H26" i="1"/>
  <c r="H23" i="1"/>
  <c r="H15" i="1"/>
  <c r="H16" i="1"/>
  <c r="H17" i="1"/>
  <c r="H19" i="1"/>
  <c r="H20" i="1"/>
  <c r="G38" i="1" l="1"/>
  <c r="G40" i="1"/>
  <c r="G41" i="1"/>
  <c r="H41" i="1" s="1"/>
  <c r="H36" i="1" s="1"/>
  <c r="D12" i="4" s="1"/>
  <c r="G44" i="1"/>
  <c r="G45" i="1"/>
  <c r="G46" i="1"/>
  <c r="H46" i="1" s="1"/>
  <c r="H43" i="1" s="1"/>
  <c r="D14" i="4" s="1"/>
  <c r="G47" i="1"/>
  <c r="G50" i="1"/>
  <c r="G51" i="1"/>
  <c r="G52" i="1"/>
  <c r="H52" i="1" s="1"/>
  <c r="H49" i="1" s="1"/>
  <c r="D16" i="4" s="1"/>
  <c r="G55" i="1"/>
  <c r="G56" i="1"/>
  <c r="H56" i="1" s="1"/>
  <c r="H54" i="1" s="1"/>
  <c r="G59" i="1"/>
  <c r="H59" i="1" s="1"/>
  <c r="H58" i="1" s="1"/>
  <c r="D20" i="4" s="1"/>
  <c r="G14" i="1"/>
  <c r="H14" i="1" s="1"/>
  <c r="G15" i="1"/>
  <c r="G16" i="1"/>
  <c r="G17" i="1"/>
  <c r="G18" i="1"/>
  <c r="H18" i="1" s="1"/>
  <c r="G19" i="1"/>
  <c r="G20" i="1"/>
  <c r="G23" i="1"/>
  <c r="G24" i="1"/>
  <c r="G25" i="1"/>
  <c r="G26" i="1"/>
  <c r="G27" i="1"/>
  <c r="H27" i="1" s="1"/>
  <c r="G30" i="1"/>
  <c r="G31" i="1"/>
  <c r="G34" i="1"/>
  <c r="H34" i="1" s="1"/>
  <c r="H33" i="1" s="1"/>
  <c r="D10" i="4" s="1"/>
  <c r="G10" i="1"/>
  <c r="H10" i="1" s="1"/>
  <c r="H9" i="1" s="1"/>
  <c r="D6" i="4" s="1"/>
  <c r="H12" i="1" l="1"/>
  <c r="D8" i="4" s="1"/>
  <c r="D18" i="4"/>
  <c r="H61" i="1"/>
  <c r="F2" i="4" s="1"/>
</calcChain>
</file>

<file path=xl/sharedStrings.xml><?xml version="1.0" encoding="utf-8"?>
<sst xmlns="http://schemas.openxmlformats.org/spreadsheetml/2006/main" count="397" uniqueCount="287">
  <si>
    <r>
      <rPr>
        <b/>
        <sz val="8"/>
        <rFont val="Arial"/>
        <family val="2"/>
      </rPr>
      <t>DATA: 07/04/2020</t>
    </r>
  </si>
  <si>
    <r>
      <rPr>
        <b/>
        <sz val="8"/>
        <rFont val="Arial"/>
        <family val="2"/>
      </rPr>
      <t>ITEM</t>
    </r>
  </si>
  <si>
    <r>
      <rPr>
        <sz val="6"/>
        <rFont val="Arial MT"/>
        <family val="2"/>
      </rPr>
      <t>Carimbo e assinatura do representante legal</t>
    </r>
  </si>
  <si>
    <r>
      <rPr>
        <b/>
        <sz val="9.5"/>
        <rFont val="Calibri"/>
        <family val="1"/>
      </rPr>
      <t>COMPOSIÇÕES</t>
    </r>
  </si>
  <si>
    <r>
      <rPr>
        <b/>
        <sz val="8.5"/>
        <rFont val="Calibri"/>
        <family val="1"/>
      </rPr>
      <t>COMPOSIÇÃO 01</t>
    </r>
  </si>
  <si>
    <r>
      <rPr>
        <b/>
        <sz val="8.5"/>
        <rFont val="Calibri"/>
        <family val="1"/>
      </rPr>
      <t>LIMPEZA FINAL PARA ENTREGA DA OBRA</t>
    </r>
  </si>
  <si>
    <r>
      <rPr>
        <b/>
        <sz val="8.5"/>
        <rFont val="Calibri"/>
        <family val="1"/>
      </rPr>
      <t>M2</t>
    </r>
  </si>
  <si>
    <r>
      <rPr>
        <b/>
        <sz val="8.5"/>
        <rFont val="Calibri"/>
        <family val="1"/>
      </rPr>
      <t>CÓDIGO</t>
    </r>
  </si>
  <si>
    <r>
      <rPr>
        <b/>
        <sz val="8.5"/>
        <rFont val="Calibri"/>
        <family val="1"/>
      </rPr>
      <t>MATERIAL</t>
    </r>
  </si>
  <si>
    <r>
      <rPr>
        <b/>
        <sz val="8.5"/>
        <rFont val="Calibri"/>
        <family val="1"/>
      </rPr>
      <t>UNID.</t>
    </r>
  </si>
  <si>
    <r>
      <rPr>
        <b/>
        <sz val="8.5"/>
        <rFont val="Calibri"/>
        <family val="1"/>
      </rPr>
      <t>CONSUMO</t>
    </r>
  </si>
  <si>
    <r>
      <rPr>
        <b/>
        <sz val="8.5"/>
        <rFont val="Calibri"/>
        <family val="1"/>
      </rPr>
      <t>CUSTO UNIT.</t>
    </r>
  </si>
  <si>
    <r>
      <rPr>
        <b/>
        <sz val="8.5"/>
        <rFont val="Calibri"/>
        <family val="1"/>
      </rPr>
      <t>CUSTO</t>
    </r>
  </si>
  <si>
    <r>
      <rPr>
        <sz val="8.5"/>
        <rFont val="Calibri"/>
        <family val="1"/>
      </rPr>
      <t>MATED11464</t>
    </r>
  </si>
  <si>
    <r>
      <rPr>
        <sz val="8.5"/>
        <rFont val="Calibri"/>
        <family val="1"/>
      </rPr>
      <t>ÁCIDO MURIÁTICO</t>
    </r>
  </si>
  <si>
    <r>
      <rPr>
        <sz val="8.5"/>
        <rFont val="Calibri"/>
        <family val="1"/>
      </rPr>
      <t>L</t>
    </r>
  </si>
  <si>
    <r>
      <rPr>
        <sz val="8.5"/>
        <rFont val="Calibri"/>
        <family val="1"/>
      </rPr>
      <t>0,050000</t>
    </r>
  </si>
  <si>
    <r>
      <rPr>
        <sz val="8.5"/>
        <rFont val="Calibri"/>
        <family val="1"/>
      </rPr>
      <t>3,12</t>
    </r>
  </si>
  <si>
    <r>
      <rPr>
        <sz val="8.5"/>
        <rFont val="Calibri"/>
        <family val="1"/>
      </rPr>
      <t>0,16</t>
    </r>
  </si>
  <si>
    <r>
      <rPr>
        <sz val="8.5"/>
        <rFont val="Calibri"/>
        <family val="1"/>
      </rPr>
      <t>MATED9578</t>
    </r>
  </si>
  <si>
    <r>
      <rPr>
        <sz val="8.5"/>
        <rFont val="Calibri"/>
        <family val="1"/>
      </rPr>
      <t>DETERGENTE COM AMONÍACO (AMÔNIA DILUÍDA)</t>
    </r>
  </si>
  <si>
    <r>
      <rPr>
        <sz val="8.5"/>
        <rFont val="Calibri"/>
        <family val="1"/>
      </rPr>
      <t>0,020000</t>
    </r>
  </si>
  <si>
    <r>
      <rPr>
        <sz val="8.5"/>
        <rFont val="Calibri"/>
        <family val="1"/>
      </rPr>
      <t>2,60</t>
    </r>
  </si>
  <si>
    <r>
      <rPr>
        <sz val="8.5"/>
        <rFont val="Calibri"/>
        <family val="1"/>
      </rPr>
      <t>0,05</t>
    </r>
  </si>
  <si>
    <r>
      <rPr>
        <sz val="8.5"/>
        <rFont val="Calibri"/>
        <family val="1"/>
      </rPr>
      <t>MATED11432</t>
    </r>
  </si>
  <si>
    <r>
      <rPr>
        <sz val="8.5"/>
        <rFont val="Calibri"/>
        <family val="1"/>
      </rPr>
      <t>SOLVENTE DILUENTE À BASE DE AGUARRÁS</t>
    </r>
  </si>
  <si>
    <r>
      <rPr>
        <sz val="8.5"/>
        <rFont val="Calibri"/>
        <family val="1"/>
      </rPr>
      <t>0,011905</t>
    </r>
  </si>
  <si>
    <r>
      <rPr>
        <sz val="8.5"/>
        <rFont val="Calibri"/>
        <family val="1"/>
      </rPr>
      <t>10,80</t>
    </r>
  </si>
  <si>
    <r>
      <rPr>
        <sz val="8.5"/>
        <rFont val="Calibri"/>
        <family val="1"/>
      </rPr>
      <t>0,13</t>
    </r>
  </si>
  <si>
    <r>
      <rPr>
        <sz val="8.5"/>
        <rFont val="Calibri"/>
        <family val="1"/>
      </rPr>
      <t>ED50367</t>
    </r>
  </si>
  <si>
    <r>
      <rPr>
        <sz val="8.5"/>
        <rFont val="Calibri"/>
        <family val="1"/>
      </rPr>
      <t>SERVENTE COM ENCARGOS COMPLEMENTARES</t>
    </r>
  </si>
  <si>
    <r>
      <rPr>
        <sz val="8.5"/>
        <rFont val="Calibri"/>
        <family val="1"/>
      </rPr>
      <t>H</t>
    </r>
  </si>
  <si>
    <r>
      <rPr>
        <sz val="8.5"/>
        <rFont val="Calibri"/>
        <family val="1"/>
      </rPr>
      <t>0,100000</t>
    </r>
  </si>
  <si>
    <r>
      <rPr>
        <sz val="8.5"/>
        <rFont val="Calibri"/>
        <family val="1"/>
      </rPr>
      <t>13,23</t>
    </r>
  </si>
  <si>
    <r>
      <rPr>
        <sz val="8.5"/>
        <rFont val="Calibri"/>
        <family val="1"/>
      </rPr>
      <t>1,32</t>
    </r>
  </si>
  <si>
    <r>
      <rPr>
        <b/>
        <sz val="8.5"/>
        <rFont val="Calibri"/>
        <family val="1"/>
      </rPr>
      <t>TOTAL DA COMPOSIÇÃO:</t>
    </r>
  </si>
  <si>
    <r>
      <rPr>
        <b/>
        <sz val="8.5"/>
        <rFont val="Calibri"/>
        <family val="1"/>
      </rPr>
      <t>1,66</t>
    </r>
  </si>
  <si>
    <r>
      <rPr>
        <sz val="12"/>
        <rFont val="Arial MT"/>
        <family val="2"/>
      </rPr>
      <t xml:space="preserve">DEMONSTRATIVO DO BDI   COM DESONERAÇAO   OBItAS </t>
    </r>
    <r>
      <rPr>
        <b/>
        <sz val="12"/>
        <rFont val="Arial"/>
        <family val="2"/>
      </rPr>
      <t>DE EDIFICAÇÃO</t>
    </r>
  </si>
  <si>
    <r>
      <rPr>
        <sz val="12.5"/>
        <rFont val="Arial Black"/>
        <family val="2"/>
      </rPr>
      <t>BDI (CONFORME ACÕRDÃO N</t>
    </r>
    <r>
      <rPr>
        <vertAlign val="superscript"/>
        <sz val="9"/>
        <rFont val="Arial Black"/>
        <family val="2"/>
      </rPr>
      <t xml:space="preserve">o </t>
    </r>
    <r>
      <rPr>
        <sz val="12.5"/>
        <rFont val="Arial Black"/>
        <family val="2"/>
      </rPr>
      <t>2622/13 e LEI N</t>
    </r>
    <r>
      <rPr>
        <vertAlign val="superscript"/>
        <sz val="9"/>
        <rFont val="Arial Black"/>
        <family val="2"/>
      </rPr>
      <t xml:space="preserve">o </t>
    </r>
    <r>
      <rPr>
        <sz val="12.5"/>
        <rFont val="Arial Black"/>
        <family val="2"/>
      </rPr>
      <t>13.161 DE 31/08/15)</t>
    </r>
  </si>
  <si>
    <r>
      <rPr>
        <sz val="9"/>
        <color rgb="FFFFFFFF"/>
        <rFont val="Arial MT"/>
        <family val="2"/>
      </rPr>
      <t>DISCRIMINAÇÃO  DAS PARCELAS</t>
    </r>
  </si>
  <si>
    <r>
      <rPr>
        <sz val="9"/>
        <color rgb="FFFFFFFF"/>
        <rFont val="Arial MT"/>
        <family val="2"/>
      </rPr>
      <t>SIGLA</t>
    </r>
  </si>
  <si>
    <r>
      <rPr>
        <sz val="8"/>
        <color rgb="FFFFFFFF"/>
        <rFont val="Arial MT"/>
        <family val="2"/>
      </rPr>
      <t>(ISS = 2%)</t>
    </r>
  </si>
  <si>
    <r>
      <rPr>
        <sz val="9"/>
        <color rgb="FFFFFFFF"/>
        <rFont val="Arial MT"/>
        <family val="2"/>
      </rPr>
      <t xml:space="preserve">CONSTRUÇÃO  DE EDIFÍCIOS
</t>
    </r>
    <r>
      <rPr>
        <sz val="8"/>
        <color rgb="FFFFFFFF"/>
        <rFont val="Arial MT"/>
        <family val="2"/>
      </rPr>
      <t>(ISS = 3%)     (ISS = 4%)     (ISS = 5%)</t>
    </r>
  </si>
  <si>
    <r>
      <rPr>
        <sz val="8.5"/>
        <color rgb="FFFFFFFF"/>
        <rFont val="Arial MT"/>
        <family val="2"/>
      </rPr>
      <t xml:space="preserve">DIFERENCIADO
</t>
    </r>
    <r>
      <rPr>
        <sz val="8.5"/>
        <color rgb="FFFFFFFF"/>
        <rFont val="Arial MT"/>
        <family val="2"/>
      </rPr>
      <t>(z›</t>
    </r>
  </si>
  <si>
    <r>
      <rPr>
        <sz val="8.5"/>
        <color rgb="FFFFFFFF"/>
        <rFont val="Arial MT"/>
        <family val="2"/>
      </rPr>
      <t>INCIDÊNCIA</t>
    </r>
  </si>
  <si>
    <r>
      <rPr>
        <sz val="9.5"/>
        <rFont val="Arial MT"/>
        <family val="2"/>
      </rPr>
      <t>CUSTO DIRETO</t>
    </r>
  </si>
  <si>
    <r>
      <rPr>
        <sz val="9.5"/>
        <rFont val="Arial MT"/>
        <family val="2"/>
      </rPr>
      <t>CD</t>
    </r>
  </si>
  <si>
    <r>
      <rPr>
        <sz val="9.5"/>
        <rFont val="Arial MT"/>
        <family val="2"/>
      </rPr>
      <t>100,00%</t>
    </r>
  </si>
  <si>
    <r>
      <rPr>
        <sz val="9.5"/>
        <rFont val="Arial MT"/>
        <family val="2"/>
      </rPr>
      <t>ADMINISTRAÇÃO CENTRAL</t>
    </r>
  </si>
  <si>
    <r>
      <rPr>
        <sz val="9.5"/>
        <rFont val="Arial MT"/>
        <family val="2"/>
      </rPr>
      <t>AC</t>
    </r>
  </si>
  <si>
    <r>
      <rPr>
        <sz val="9.5"/>
        <rFont val="Arial MT"/>
        <family val="2"/>
      </rPr>
      <t>4,89%</t>
    </r>
  </si>
  <si>
    <r>
      <rPr>
        <sz val="9.5"/>
        <rFont val="Arial MT"/>
        <family val="2"/>
      </rPr>
      <t>4,50%</t>
    </r>
  </si>
  <si>
    <r>
      <rPr>
        <sz val="9.5"/>
        <rFont val="Arial MT"/>
        <family val="2"/>
      </rPr>
      <t>LUCRO BRUTO</t>
    </r>
  </si>
  <si>
    <r>
      <rPr>
        <sz val="9.5"/>
        <rFont val="Arial MT"/>
        <family val="2"/>
      </rPr>
      <t>L</t>
    </r>
  </si>
  <si>
    <r>
      <rPr>
        <sz val="9.5"/>
        <rFont val="Arial MT"/>
        <family val="2"/>
      </rPr>
      <t>7,97%</t>
    </r>
  </si>
  <si>
    <r>
      <rPr>
        <sz val="9.5"/>
        <rFont val="Arial MT"/>
        <family val="2"/>
      </rPr>
      <t>5,00%</t>
    </r>
  </si>
  <si>
    <r>
      <rPr>
        <sz val="9.5"/>
        <rFont val="Arial MT"/>
        <family val="2"/>
      </rPr>
      <t>DESPESAS FINANCEIRAS</t>
    </r>
  </si>
  <si>
    <r>
      <rPr>
        <sz val="9.5"/>
        <rFont val="Arial MT"/>
        <family val="2"/>
      </rPr>
      <t>DF</t>
    </r>
  </si>
  <si>
    <r>
      <rPr>
        <sz val="9.5"/>
        <rFont val="Arial MT"/>
        <family val="2"/>
      </rPr>
      <t>0,37%</t>
    </r>
  </si>
  <si>
    <r>
      <rPr>
        <sz val="9.5"/>
        <rFont val="Arial MT"/>
        <family val="2"/>
      </rPr>
      <t>SEGUROS, GARANTIAS E RISCO</t>
    </r>
  </si>
  <si>
    <r>
      <rPr>
        <sz val="9.5"/>
        <rFont val="Arial MT"/>
        <family val="2"/>
      </rPr>
      <t>2,27%</t>
    </r>
  </si>
  <si>
    <r>
      <rPr>
        <sz val="9.5"/>
        <rFont val="Arial MT"/>
        <family val="2"/>
      </rPr>
      <t>1,62%</t>
    </r>
  </si>
  <si>
    <r>
      <rPr>
        <sz val="9.5"/>
        <rFont val="Arial MT"/>
        <family val="2"/>
      </rPr>
      <t>SEGUROS + GARANTIAS</t>
    </r>
  </si>
  <si>
    <r>
      <rPr>
        <sz val="9.5"/>
        <rFont val="Arial MT"/>
        <family val="2"/>
      </rPr>
      <t>S</t>
    </r>
  </si>
  <si>
    <r>
      <rPr>
        <sz val="9.5"/>
        <rFont val="Arial MT"/>
        <family val="2"/>
      </rPr>
      <t>1,00%</t>
    </r>
  </si>
  <si>
    <r>
      <rPr>
        <sz val="9.5"/>
        <rFont val="Arial MT"/>
        <family val="2"/>
      </rPr>
      <t>0,82%</t>
    </r>
  </si>
  <si>
    <r>
      <rPr>
        <sz val="9.5"/>
        <rFont val="Arial MT"/>
        <family val="2"/>
      </rPr>
      <t>RISCO(*)</t>
    </r>
  </si>
  <si>
    <r>
      <rPr>
        <sz val="9.5"/>
        <rFont val="Arial MT"/>
        <family val="2"/>
      </rPr>
      <t>R</t>
    </r>
  </si>
  <si>
    <r>
      <rPr>
        <sz val="9.5"/>
        <rFont val="Arial MT"/>
        <family val="2"/>
      </rPr>
      <t>1,27%</t>
    </r>
  </si>
  <si>
    <r>
      <rPr>
        <sz val="9.5"/>
        <rFont val="Arial MT"/>
        <family val="2"/>
      </rPr>
      <t>0,80%</t>
    </r>
  </si>
  <si>
    <r>
      <rPr>
        <sz val="9.5"/>
        <rFont val="Arial MT"/>
        <family val="2"/>
      </rPr>
      <t>TRIBUTOS</t>
    </r>
  </si>
  <si>
    <r>
      <rPr>
        <sz val="9.5"/>
        <rFont val="Arial MT"/>
        <family val="2"/>
      </rPr>
      <t>4,65%</t>
    </r>
  </si>
  <si>
    <r>
      <rPr>
        <sz val="9.5"/>
        <rFont val="Arial MT"/>
        <family val="2"/>
      </rPr>
      <t>5,15%</t>
    </r>
  </si>
  <si>
    <r>
      <rPr>
        <sz val="9.5"/>
        <rFont val="Arial MT"/>
        <family val="2"/>
      </rPr>
      <t>5,65%</t>
    </r>
  </si>
  <si>
    <r>
      <rPr>
        <sz val="9.5"/>
        <rFont val="Arial MT"/>
        <family val="2"/>
      </rPr>
      <t>6,15%</t>
    </r>
  </si>
  <si>
    <r>
      <rPr>
        <sz val="9.5"/>
        <rFont val="Arial MT"/>
        <family val="2"/>
      </rPr>
      <t>3,65%</t>
    </r>
  </si>
  <si>
    <r>
      <rPr>
        <sz val="9.5"/>
        <rFont val="Arial MT"/>
        <family val="2"/>
      </rPr>
      <t>PV</t>
    </r>
  </si>
  <si>
    <r>
      <rPr>
        <sz val="9.5"/>
        <rFont val="Arial MT"/>
        <family val="2"/>
      </rPr>
      <t>ISS</t>
    </r>
  </si>
  <si>
    <r>
      <rPr>
        <sz val="10.5"/>
        <rFont val="Arial MT"/>
        <family val="2"/>
      </rPr>
      <t xml:space="preserve">iss ( </t>
    </r>
    <r>
      <rPr>
        <vertAlign val="superscript"/>
        <sz val="10.5"/>
        <rFont val="Arial MT"/>
        <family val="2"/>
      </rPr>
      <t>1</t>
    </r>
    <r>
      <rPr>
        <sz val="10.5"/>
        <rFont val="Arial MT"/>
        <family val="2"/>
      </rPr>
      <t xml:space="preserve"> ’</t>
    </r>
  </si>
  <si>
    <r>
      <rPr>
        <sz val="9.5"/>
        <rFont val="Arial MT"/>
        <family val="2"/>
      </rPr>
      <t>1,50%</t>
    </r>
  </si>
  <si>
    <r>
      <rPr>
        <sz val="9.5"/>
        <rFont val="Arial MT"/>
        <family val="2"/>
      </rPr>
      <t>2,00%</t>
    </r>
  </si>
  <si>
    <r>
      <rPr>
        <sz val="9.5"/>
        <rFont val="Arial MT"/>
        <family val="2"/>
      </rPr>
      <t>2,50%</t>
    </r>
  </si>
  <si>
    <r>
      <rPr>
        <sz val="9.5"/>
        <rFont val="Arial MT"/>
        <family val="2"/>
      </rPr>
      <t>PIS</t>
    </r>
  </si>
  <si>
    <r>
      <rPr>
        <sz val="9.5"/>
        <rFont val="Arial MT"/>
        <family val="2"/>
      </rPr>
      <t>0,65%</t>
    </r>
  </si>
  <si>
    <r>
      <rPr>
        <sz val="9.5"/>
        <rFont val="Arial MT"/>
        <family val="2"/>
      </rPr>
      <t>COFINS</t>
    </r>
  </si>
  <si>
    <r>
      <rPr>
        <sz val="9.5"/>
        <rFont val="Arial MT"/>
        <family val="2"/>
      </rPr>
      <t>3,00%</t>
    </r>
  </si>
  <si>
    <r>
      <rPr>
        <sz val="11"/>
        <rFont val="Arial MT"/>
        <family val="2"/>
      </rPr>
      <t>3,00%</t>
    </r>
  </si>
  <si>
    <r>
      <rPr>
        <sz val="11"/>
        <rFont val="Arial MT"/>
        <family val="2"/>
      </rPr>
      <t>PV</t>
    </r>
  </si>
  <si>
    <r>
      <rPr>
        <sz val="9.5"/>
        <rFont val="Arial MT"/>
        <family val="2"/>
      </rPr>
      <t>CPRB</t>
    </r>
  </si>
  <si>
    <r>
      <rPr>
        <sz val="9.5"/>
        <rFont val="Arial MT"/>
        <family val="2"/>
      </rPr>
      <t>INSS</t>
    </r>
  </si>
  <si>
    <r>
      <rPr>
        <sz val="9.5"/>
        <rFont val="Arial MT"/>
        <family val="2"/>
      </rPr>
      <t>FÓRMULA DO BDI</t>
    </r>
  </si>
  <si>
    <r>
      <rPr>
        <sz val="9.5"/>
        <rFont val="Arial MT"/>
        <family val="2"/>
      </rPr>
      <t>BDI</t>
    </r>
  </si>
  <si>
    <r>
      <rPr>
        <sz val="9.5"/>
        <rFont val="Arial MT"/>
        <family val="2"/>
      </rPr>
      <t xml:space="preserve">(1 + (AC + S + G + R)) x (1 + DF) x  (1 + L)
</t>
    </r>
    <r>
      <rPr>
        <sz val="9.5"/>
        <rFont val="Arial MT"/>
        <family val="2"/>
      </rPr>
      <t>(1 - (I + CPRB))</t>
    </r>
  </si>
  <si>
    <r>
      <rPr>
        <sz val="9.5"/>
        <rFont val="Arial MT"/>
        <family val="2"/>
      </rPr>
      <t>BDI(NUME</t>
    </r>
  </si>
  <si>
    <r>
      <rPr>
        <sz val="9.5"/>
        <rFont val="Arial MT"/>
        <family val="2"/>
      </rPr>
      <t>RADOR)</t>
    </r>
  </si>
  <si>
    <r>
      <rPr>
        <sz val="9.5"/>
        <rFont val="Arial MT"/>
        <family val="2"/>
      </rPr>
      <t>16,13%</t>
    </r>
  </si>
  <si>
    <r>
      <rPr>
        <sz val="9.5"/>
        <rFont val="Arial MT"/>
        <family val="2"/>
      </rPr>
      <t>11,84%</t>
    </r>
  </si>
  <si>
    <r>
      <rPr>
        <sz val="9.5"/>
        <rFont val="Arial MT"/>
        <family val="2"/>
      </rPr>
      <t>BDI(DENOMI</t>
    </r>
  </si>
  <si>
    <r>
      <rPr>
        <sz val="9.5"/>
        <rFont val="Arial MT"/>
        <family val="2"/>
      </rPr>
      <t>NADOR)</t>
    </r>
  </si>
  <si>
    <r>
      <rPr>
        <sz val="9.5"/>
        <rFont val="Arial MT"/>
        <family val="2"/>
      </rPr>
      <t>90,85%</t>
    </r>
  </si>
  <si>
    <r>
      <rPr>
        <sz val="9.5"/>
        <rFont val="Arial MT"/>
        <family val="2"/>
      </rPr>
      <t>90,35%</t>
    </r>
  </si>
  <si>
    <r>
      <rPr>
        <sz val="9.5"/>
        <rFont val="Arial MT"/>
        <family val="2"/>
      </rPr>
      <t>89,85%</t>
    </r>
  </si>
  <si>
    <r>
      <rPr>
        <sz val="9.5"/>
        <rFont val="Arial MT"/>
        <family val="2"/>
      </rPr>
      <t>89,35%</t>
    </r>
  </si>
  <si>
    <r>
      <rPr>
        <sz val="9.5"/>
        <rFont val="Arial MT"/>
        <family val="2"/>
      </rPr>
      <t>91,85%</t>
    </r>
  </si>
  <si>
    <r>
      <rPr>
        <sz val="9.5"/>
        <rFont val="Arial MT"/>
        <family val="2"/>
      </rPr>
      <t>27,82%</t>
    </r>
  </si>
  <si>
    <r>
      <rPr>
        <sz val="9.5"/>
        <rFont val="Arial MT"/>
        <family val="2"/>
      </rPr>
      <t>28,53%</t>
    </r>
  </si>
  <si>
    <r>
      <rPr>
        <sz val="9.5"/>
        <rFont val="Arial MT"/>
        <family val="2"/>
      </rPr>
      <t>29,25%</t>
    </r>
  </si>
  <si>
    <r>
      <rPr>
        <sz val="9.5"/>
        <rFont val="Arial MT"/>
        <family val="2"/>
      </rPr>
      <t>29,97%</t>
    </r>
  </si>
  <si>
    <r>
      <rPr>
        <sz val="9.5"/>
        <rFont val="Arial MT"/>
        <family val="2"/>
      </rPr>
      <t>21,76%</t>
    </r>
  </si>
  <si>
    <r>
      <rPr>
        <sz val="9.5"/>
        <rFont val="Arial MT"/>
        <family val="2"/>
      </rPr>
      <t>OBSERVAÇÕES</t>
    </r>
  </si>
  <si>
    <r>
      <rPr>
        <sz val="9.5"/>
        <rFont val="Arial MT"/>
        <family val="2"/>
      </rPr>
      <t>’</t>
    </r>
    <r>
      <rPr>
        <vertAlign val="superscript"/>
        <sz val="9.5"/>
        <rFont val="Arial MT"/>
        <family val="2"/>
      </rPr>
      <t>1</t>
    </r>
    <r>
      <rPr>
        <sz val="9.5"/>
        <rFont val="Arial MT"/>
        <family val="2"/>
      </rPr>
      <t xml:space="preserve">’ QUANTO AO ISS O TCU ORIENTA OBSERVAR A LEGISLAÇÃO  DO MUNICÍPIO. NO REFERIDO ACÓRDÃO O TCU PARTIU  DA PREMISSA  DE INCIDÊNCIA  DO ISS EM 50% DO PREÇO DE VENDA, COM PERCENTUAIS  DE 2%, 3%, 4% E 5%.
</t>
    </r>
    <r>
      <rPr>
        <sz val="9.5"/>
        <rFont val="Arial MT"/>
        <family val="2"/>
      </rPr>
      <t>’</t>
    </r>
    <r>
      <rPr>
        <vertAlign val="superscript"/>
        <sz val="9.5"/>
        <rFont val="Arial MT"/>
        <family val="2"/>
      </rPr>
      <t>2</t>
    </r>
    <r>
      <rPr>
        <sz val="9.5"/>
        <rFont val="Arial MT"/>
        <family val="2"/>
      </rPr>
      <t>’ BDI DIFERENCIADO  A SER APLICADO  EM CASOS DE FORNECIMENTO  DE MATERIAIS E EQUIPAMENTOS.  EX. ELEVADOR, ESCADAS ROLANTES, EQUIPAMENTOS  DE REFRIGERAÇÃO  ETC.</t>
    </r>
  </si>
  <si>
    <r>
      <rPr>
        <sz val="9.5"/>
        <rFont val="Arial MT"/>
        <family val="2"/>
      </rPr>
      <t xml:space="preserve">ami’la Souza Carvalho Arquiteta e Urbanista CAU </t>
    </r>
    <r>
      <rPr>
        <i/>
        <sz val="9.5"/>
        <rFont val="Arial"/>
        <family val="2"/>
      </rPr>
      <t xml:space="preserve">A </t>
    </r>
    <r>
      <rPr>
        <sz val="9.5"/>
        <rFont val="Arial MT"/>
        <family val="2"/>
      </rPr>
      <t>15ó884-1</t>
    </r>
  </si>
  <si>
    <r>
      <rPr>
        <sz val="7"/>
        <rFont val="Arial MT"/>
        <family val="2"/>
      </rPr>
      <t xml:space="preserve">ESTADO DE MINAS GERAIS
</t>
    </r>
    <r>
      <rPr>
        <sz val="7"/>
        <rFont val="Arial MT"/>
        <family val="2"/>
      </rPr>
      <t xml:space="preserve">Secretaria de Estado de Governo
</t>
    </r>
    <r>
      <rPr>
        <sz val="7"/>
        <rFont val="Arial MT"/>
        <family val="2"/>
      </rPr>
      <t xml:space="preserve">Superintendência de Apoio ao Desenvolvimento Municipal Diretoria de Projetos Técnicos
</t>
    </r>
    <r>
      <rPr>
        <b/>
        <sz val="8"/>
        <rFont val="Arial"/>
        <family val="2"/>
      </rPr>
      <t>CRONOGRAMA FÍSICO-FINANCEIRO</t>
    </r>
  </si>
  <si>
    <r>
      <rPr>
        <b/>
        <sz val="8"/>
        <rFont val="Arial"/>
        <family val="2"/>
      </rPr>
      <t>PREFEITURA: DESTERRO DO MELO/ MG</t>
    </r>
  </si>
  <si>
    <r>
      <rPr>
        <b/>
        <sz val="8"/>
        <rFont val="Arial"/>
        <family val="2"/>
      </rPr>
      <t>OBRA: CONSTRUÇÃO DE QUADRA DE AREIA</t>
    </r>
  </si>
  <si>
    <r>
      <rPr>
        <b/>
        <sz val="8"/>
        <rFont val="Arial"/>
        <family val="2"/>
      </rPr>
      <t>LOCAL: RUA RANDOLFO AMARAL</t>
    </r>
  </si>
  <si>
    <r>
      <rPr>
        <b/>
        <sz val="8"/>
        <rFont val="Arial"/>
        <family val="2"/>
      </rPr>
      <t>PRAZO DA OBRA: 2 MESES</t>
    </r>
  </si>
  <si>
    <r>
      <rPr>
        <b/>
        <sz val="8"/>
        <rFont val="Arial"/>
        <family val="2"/>
      </rPr>
      <t>ETAPAS/DESCRIÇÃO</t>
    </r>
  </si>
  <si>
    <r>
      <rPr>
        <b/>
        <sz val="8"/>
        <rFont val="Arial"/>
        <family val="2"/>
      </rPr>
      <t>FÍSICO/ FINANCEIRO</t>
    </r>
  </si>
  <si>
    <r>
      <rPr>
        <b/>
        <sz val="8"/>
        <rFont val="Arial"/>
        <family val="2"/>
      </rPr>
      <t>TOTAL ETAPAS</t>
    </r>
  </si>
  <si>
    <r>
      <rPr>
        <b/>
        <sz val="8"/>
        <rFont val="Arial"/>
        <family val="2"/>
      </rPr>
      <t>MÊS 1</t>
    </r>
  </si>
  <si>
    <r>
      <rPr>
        <b/>
        <sz val="8"/>
        <rFont val="Arial"/>
        <family val="2"/>
      </rPr>
      <t>MÊS 2</t>
    </r>
  </si>
  <si>
    <r>
      <rPr>
        <b/>
        <sz val="8"/>
        <rFont val="Arial"/>
        <family val="2"/>
      </rPr>
      <t>MÊS 3</t>
    </r>
  </si>
  <si>
    <r>
      <rPr>
        <b/>
        <sz val="8"/>
        <rFont val="Arial"/>
        <family val="2"/>
      </rPr>
      <t>MÊS 4</t>
    </r>
  </si>
  <si>
    <r>
      <rPr>
        <b/>
        <sz val="8"/>
        <rFont val="Arial"/>
        <family val="2"/>
      </rPr>
      <t>MÊS 5</t>
    </r>
  </si>
  <si>
    <r>
      <rPr>
        <b/>
        <sz val="8"/>
        <rFont val="Arial"/>
        <family val="2"/>
      </rPr>
      <t>MÊS 6</t>
    </r>
  </si>
  <si>
    <r>
      <rPr>
        <b/>
        <sz val="8"/>
        <rFont val="Arial"/>
        <family val="2"/>
      </rPr>
      <t>SERVIÇOS PRELIMINARES</t>
    </r>
  </si>
  <si>
    <r>
      <rPr>
        <b/>
        <sz val="7.5"/>
        <rFont val="Arial"/>
        <family val="2"/>
      </rPr>
      <t>Físico %</t>
    </r>
  </si>
  <si>
    <r>
      <rPr>
        <sz val="7.5"/>
        <rFont val="Arial MT"/>
        <family val="2"/>
      </rPr>
      <t>Financeiro</t>
    </r>
  </si>
  <si>
    <r>
      <rPr>
        <b/>
        <sz val="8"/>
        <rFont val="Arial"/>
        <family val="2"/>
      </rPr>
      <t>SISTEMAS ESTRUTURAIS</t>
    </r>
  </si>
  <si>
    <r>
      <rPr>
        <b/>
        <sz val="8"/>
        <rFont val="Arial"/>
        <family val="2"/>
      </rPr>
      <t>ALVENARIAS</t>
    </r>
  </si>
  <si>
    <r>
      <rPr>
        <b/>
        <sz val="8"/>
        <rFont val="Arial"/>
        <family val="2"/>
      </rPr>
      <t>PISOS E REVESTIMENTOS</t>
    </r>
  </si>
  <si>
    <r>
      <rPr>
        <b/>
        <sz val="8"/>
        <rFont val="Arial"/>
        <family val="2"/>
      </rPr>
      <t>DRENAGEM</t>
    </r>
  </si>
  <si>
    <r>
      <rPr>
        <b/>
        <sz val="8"/>
        <rFont val="Arial"/>
        <family val="2"/>
      </rPr>
      <t>ALAMBRADO E CERCAMENTO SUPERIOR</t>
    </r>
  </si>
  <si>
    <r>
      <rPr>
        <b/>
        <sz val="8"/>
        <rFont val="Arial"/>
        <family val="2"/>
      </rPr>
      <t>EQUIPAMENTOS</t>
    </r>
  </si>
  <si>
    <r>
      <rPr>
        <sz val="7.5"/>
        <rFont val="Arial MT"/>
        <family val="2"/>
      </rPr>
      <t>Físico %</t>
    </r>
  </si>
  <si>
    <r>
      <rPr>
        <b/>
        <sz val="8"/>
        <rFont val="Arial"/>
        <family val="2"/>
      </rPr>
      <t>SERVIÇOS FINAIS</t>
    </r>
  </si>
  <si>
    <r>
      <rPr>
        <b/>
        <sz val="8"/>
        <rFont val="Arial"/>
        <family val="2"/>
      </rPr>
      <t>TOTAL</t>
    </r>
  </si>
  <si>
    <r>
      <rPr>
        <b/>
        <sz val="7.5"/>
        <rFont val="Arial"/>
        <family val="2"/>
      </rPr>
      <t>Financeiro</t>
    </r>
  </si>
  <si>
    <r>
      <rPr>
        <sz val="6.5"/>
        <rFont val="Arial MT"/>
        <family val="2"/>
      </rPr>
      <t xml:space="preserve">Carimbo e assinatura do engenheiro responsável técnico pela elaboração da planilha                                                                       </t>
    </r>
    <r>
      <rPr>
        <vertAlign val="superscript"/>
        <sz val="6.5"/>
        <rFont val="Arial MT"/>
        <family val="2"/>
      </rPr>
      <t xml:space="preserve">CAU 156884-1
</t>
    </r>
    <r>
      <rPr>
        <sz val="6.5"/>
        <rFont val="Arial MT"/>
        <family val="2"/>
      </rPr>
      <t>Carimbo e assinatura do representante legal</t>
    </r>
  </si>
  <si>
    <r>
      <rPr>
        <b/>
        <sz val="8"/>
        <rFont val="Arial"/>
        <family val="2"/>
      </rPr>
      <t>Observações:</t>
    </r>
  </si>
  <si>
    <t>1                      SERVIÇOS PRELIMINARES</t>
  </si>
  <si>
    <t>1,00                  unidade</t>
  </si>
  <si>
    <t>2                      SISTEMAS ESTRUTURAIS</t>
  </si>
  <si>
    <t>SAPATAS</t>
  </si>
  <si>
    <t>VIGAS</t>
  </si>
  <si>
    <t>PILARES</t>
  </si>
  <si>
    <t>3                      ALVENARIAS</t>
  </si>
  <si>
    <t>MEMÓRIA DE CÁLCULO</t>
  </si>
  <si>
    <r>
      <t xml:space="preserve">ITEM                  </t>
    </r>
    <r>
      <rPr>
        <b/>
        <vertAlign val="superscript"/>
        <sz val="10"/>
        <rFont val="Arial"/>
        <family val="2"/>
      </rPr>
      <t>SERVIÇOS</t>
    </r>
  </si>
  <si>
    <r>
      <rPr>
        <b/>
        <sz val="10"/>
        <rFont val="Arial"/>
        <family val="2"/>
      </rPr>
      <t xml:space="preserve">Órgão:                               </t>
    </r>
    <r>
      <rPr>
        <vertAlign val="superscript"/>
        <sz val="10"/>
        <rFont val="Arial"/>
        <family val="2"/>
      </rPr>
      <t xml:space="preserve">SEDESE                                                                                                      </t>
    </r>
    <r>
      <rPr>
        <b/>
        <sz val="10"/>
        <rFont val="Arial"/>
        <family val="2"/>
      </rPr>
      <t xml:space="preserve">Objeto:                              </t>
    </r>
    <r>
      <rPr>
        <vertAlign val="superscript"/>
        <sz val="10"/>
        <rFont val="Arial"/>
        <family val="2"/>
      </rPr>
      <t xml:space="preserve">Memória de Quantitativos                                                                      </t>
    </r>
    <r>
      <rPr>
        <b/>
        <sz val="10"/>
        <rFont val="Arial"/>
        <family val="2"/>
      </rPr>
      <t xml:space="preserve">Data
OBRA: CONSTRUÇÃO    </t>
    </r>
    <r>
      <rPr>
        <vertAlign val="superscript"/>
        <sz val="10"/>
        <rFont val="Arial"/>
        <family val="2"/>
      </rPr>
      <t xml:space="preserve">CONSTRUÇÃO DE QUADRA DE AREIA     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"/>
        <family val="2"/>
      </rPr>
      <t xml:space="preserve">02/04/2020
</t>
    </r>
    <r>
      <rPr>
        <b/>
        <sz val="10"/>
        <rFont val="Arial"/>
        <family val="2"/>
      </rPr>
      <t xml:space="preserve">Resp. Técnico:                 </t>
    </r>
    <r>
      <rPr>
        <vertAlign val="superscript"/>
        <sz val="10"/>
        <rFont val="Arial"/>
        <family val="2"/>
      </rPr>
      <t xml:space="preserve">CAMILA SOUZA CARVALHO                                                                                                                                             Arquiteta e Urbanista
</t>
    </r>
    <r>
      <rPr>
        <b/>
        <sz val="10"/>
        <rFont val="Arial"/>
        <family val="2"/>
      </rPr>
      <t xml:space="preserve">Local:                                 </t>
    </r>
    <r>
      <rPr>
        <vertAlign val="superscript"/>
        <sz val="10"/>
        <rFont val="Arial"/>
        <family val="2"/>
      </rPr>
      <t>RUA RANDOLFO AMARAL</t>
    </r>
  </si>
  <si>
    <r>
      <rPr>
        <b/>
        <i/>
        <sz val="10"/>
        <rFont val="Arial"/>
        <family val="2"/>
      </rPr>
      <t xml:space="preserve">FORNECIMENTO E COLOCAÇÃO DE PLACA DE OBRA EM CHAPA GALVANIZADA (3,00 X 1,5 0 M) - EM CHAPA GALVANIZADA 0,26 AFIXADAS COM REBITES 540 E PARAFUSOS 3/8, EM
</t>
    </r>
    <r>
      <rPr>
        <b/>
        <i/>
        <vertAlign val="superscript"/>
        <sz val="10"/>
        <rFont val="Arial"/>
        <family val="2"/>
      </rPr>
      <t xml:space="preserve">1.1                    </t>
    </r>
    <r>
      <rPr>
        <b/>
        <i/>
        <sz val="10"/>
        <rFont val="Arial"/>
        <family val="2"/>
      </rPr>
      <t>ESTRUTURA METÁLICA VIGA U 2" ENRIJECIDA COM METALON 20 X 20, SUPORTE EM EUCALIPTO AUTOCLAVADO PINTADAS</t>
    </r>
  </si>
  <si>
    <r>
      <rPr>
        <b/>
        <i/>
        <sz val="10"/>
        <rFont val="Arial"/>
        <family val="2"/>
      </rPr>
      <t xml:space="preserve">comprimento                  largura                     profundidade                quantidade             escavação              fôrma                        área concreto
</t>
    </r>
    <r>
      <rPr>
        <b/>
        <sz val="10"/>
        <rFont val="Arial"/>
        <family val="2"/>
      </rPr>
      <t xml:space="preserve">sapatas                             </t>
    </r>
    <r>
      <rPr>
        <sz val="10"/>
        <rFont val="Arial"/>
        <family val="2"/>
      </rPr>
      <t xml:space="preserve">0,70                             0,70                                0,65                               48,00                        19,97                   40,32                                 15,29                         </t>
    </r>
    <r>
      <rPr>
        <b/>
        <vertAlign val="superscript"/>
        <sz val="10"/>
        <rFont val="Arial"/>
        <family val="2"/>
      </rPr>
      <t xml:space="preserve">*escavação com folga de 5cm
</t>
    </r>
    <r>
      <rPr>
        <b/>
        <sz val="10"/>
        <rFont val="Arial"/>
        <family val="2"/>
      </rPr>
      <t xml:space="preserve">em cada lado
pilares                              </t>
    </r>
    <r>
      <rPr>
        <sz val="10"/>
        <rFont val="Arial"/>
        <family val="2"/>
      </rPr>
      <t xml:space="preserve">0,25                             0,15                                1,30                               48,00                                                     49,92                                  2,34
</t>
    </r>
    <r>
      <rPr>
        <b/>
        <sz val="10"/>
        <rFont val="Arial"/>
        <family val="2"/>
      </rPr>
      <t xml:space="preserve">vigas baldrame                     </t>
    </r>
    <r>
      <rPr>
        <sz val="10"/>
        <rFont val="Arial"/>
        <family val="2"/>
      </rPr>
      <t xml:space="preserve">96,00                            0,15                                0,30                                                                  9,60                    57,60                                  4,32
</t>
    </r>
    <r>
      <rPr>
        <b/>
        <sz val="10"/>
        <rFont val="Arial"/>
        <family val="2"/>
      </rPr>
      <t xml:space="preserve">vigas superiores                    </t>
    </r>
    <r>
      <rPr>
        <sz val="10"/>
        <rFont val="Arial"/>
        <family val="2"/>
      </rPr>
      <t>96,00                            0,15                                0,30                                                                                              57,60                                  4,32
29,57                  205,44                               26,27</t>
    </r>
  </si>
  <si>
    <r>
      <t xml:space="preserve">2.1                    </t>
    </r>
    <r>
      <rPr>
        <b/>
        <i/>
        <vertAlign val="superscript"/>
        <sz val="10"/>
        <rFont val="Arial"/>
        <family val="2"/>
      </rPr>
      <t>ESCAVAÇÃO MANUAL DE VALAS H &lt;= 1,50 M</t>
    </r>
  </si>
  <si>
    <r>
      <rPr>
        <b/>
        <vertAlign val="superscript"/>
        <sz val="10"/>
        <rFont val="Arial"/>
        <family val="2"/>
      </rPr>
      <t xml:space="preserve">Volume de escavação                    </t>
    </r>
    <r>
      <rPr>
        <b/>
        <sz val="10"/>
        <rFont val="Arial"/>
        <family val="2"/>
      </rPr>
      <t>=                                  19,97                 m2</t>
    </r>
  </si>
  <si>
    <r>
      <t xml:space="preserve">2.2                     </t>
    </r>
    <r>
      <rPr>
        <b/>
        <i/>
        <vertAlign val="superscript"/>
        <sz val="10"/>
        <rFont val="Arial"/>
        <family val="2"/>
      </rPr>
      <t>REATERRO MANUAL DE VALA</t>
    </r>
  </si>
  <si>
    <r>
      <rPr>
        <sz val="10"/>
        <rFont val="Arial"/>
        <family val="2"/>
      </rPr>
      <t xml:space="preserve">19,97                                </t>
    </r>
    <r>
      <rPr>
        <b/>
        <sz val="10"/>
        <rFont val="Arial"/>
        <family val="2"/>
      </rPr>
      <t xml:space="preserve">-                                  </t>
    </r>
    <r>
      <rPr>
        <sz val="10"/>
        <rFont val="Arial"/>
        <family val="2"/>
      </rPr>
      <t xml:space="preserve">15,29                                  </t>
    </r>
    <r>
      <rPr>
        <b/>
        <sz val="10"/>
        <rFont val="Arial"/>
        <family val="2"/>
      </rPr>
      <t xml:space="preserve">=                            4,32            m3
</t>
    </r>
    <r>
      <rPr>
        <b/>
        <i/>
        <sz val="10"/>
        <rFont val="Arial"/>
        <family val="2"/>
      </rPr>
      <t>volume de escavação                                      volume utilizado</t>
    </r>
  </si>
  <si>
    <r>
      <t xml:space="preserve">2.3                     </t>
    </r>
    <r>
      <rPr>
        <b/>
        <i/>
        <vertAlign val="superscript"/>
        <sz val="10"/>
        <rFont val="Arial"/>
        <family val="2"/>
      </rPr>
      <t>ARMAÇÃO DE AÇO TIPO CA-50 (EXECUÇÃO, INCLUINDO PREPARO, DOBRAGEM, COLOCAÇÃO NAS FORMAS E TRANSPORTE DE TODOS OS MATERIAIS)</t>
    </r>
  </si>
  <si>
    <r>
      <rPr>
        <b/>
        <sz val="10"/>
        <rFont val="Arial"/>
        <family val="2"/>
      </rPr>
      <t xml:space="preserve">Peso da armação                     </t>
    </r>
    <r>
      <rPr>
        <vertAlign val="superscript"/>
        <sz val="10"/>
        <rFont val="Arial"/>
        <family val="2"/>
      </rPr>
      <t xml:space="preserve">=                                             </t>
    </r>
    <r>
      <rPr>
        <b/>
        <sz val="10"/>
        <rFont val="Arial"/>
        <family val="2"/>
      </rPr>
      <t>443,21   kg</t>
    </r>
  </si>
  <si>
    <r>
      <t xml:space="preserve">2.4                    </t>
    </r>
    <r>
      <rPr>
        <b/>
        <i/>
        <vertAlign val="superscript"/>
        <sz val="10"/>
        <rFont val="Arial"/>
        <family val="2"/>
      </rPr>
      <t>ARMAÇÃO: AÇO CA-60 (EXECUÇÃO, INCLUINDO PREPARO, DOBRAGEM, COLOCAÇÃO NAS FORMAS E TRANSPORTE DE TODOS OS MATERIAIS)</t>
    </r>
  </si>
  <si>
    <r>
      <rPr>
        <b/>
        <sz val="10"/>
        <rFont val="Arial"/>
        <family val="2"/>
      </rPr>
      <t xml:space="preserve">Peso da armação                     </t>
    </r>
    <r>
      <rPr>
        <vertAlign val="superscript"/>
        <sz val="10"/>
        <rFont val="Arial"/>
        <family val="2"/>
      </rPr>
      <t xml:space="preserve">=                                             </t>
    </r>
    <r>
      <rPr>
        <b/>
        <sz val="10"/>
        <rFont val="Arial"/>
        <family val="2"/>
      </rPr>
      <t>172,48   kg</t>
    </r>
  </si>
  <si>
    <r>
      <t xml:space="preserve">2.5                    </t>
    </r>
    <r>
      <rPr>
        <b/>
        <i/>
        <vertAlign val="superscript"/>
        <sz val="10"/>
        <rFont val="Arial"/>
        <family val="2"/>
      </rPr>
      <t>LASTRO DE CONCRETO MAGRO, INCLUSIVE TRANSPORTE, LANÇAMENTO E ADENSAMENTO</t>
    </r>
  </si>
  <si>
    <r>
      <rPr>
        <sz val="10"/>
        <rFont val="Arial"/>
        <family val="2"/>
      </rPr>
      <t xml:space="preserve">23,52                               </t>
    </r>
    <r>
      <rPr>
        <b/>
        <sz val="10"/>
        <rFont val="Arial"/>
        <family val="2"/>
      </rPr>
      <t xml:space="preserve">x                                   </t>
    </r>
    <r>
      <rPr>
        <sz val="10"/>
        <rFont val="Arial"/>
        <family val="2"/>
      </rPr>
      <t xml:space="preserve">0,05                                   =                                   </t>
    </r>
    <r>
      <rPr>
        <b/>
        <sz val="10"/>
        <rFont val="Arial"/>
        <family val="2"/>
      </rPr>
      <t>1,18     m3
área base das sapatas                                               espessura</t>
    </r>
  </si>
  <si>
    <r>
      <t xml:space="preserve">2.6                    </t>
    </r>
    <r>
      <rPr>
        <b/>
        <i/>
        <vertAlign val="superscript"/>
        <sz val="10"/>
        <rFont val="Arial"/>
        <family val="2"/>
      </rPr>
      <t>FORMA E DESFORMA DE COMPENSADO PLASTIFICADO, ESP. 12MM, REAPROVEITAMENTO (3X), EXCLUSIVE ESCORAMENTO</t>
    </r>
  </si>
  <si>
    <r>
      <rPr>
        <b/>
        <sz val="10"/>
        <rFont val="Arial"/>
        <family val="2"/>
      </rPr>
      <t xml:space="preserve">Área forma                                </t>
    </r>
    <r>
      <rPr>
        <vertAlign val="superscript"/>
        <sz val="10"/>
        <rFont val="Arial"/>
        <family val="2"/>
      </rPr>
      <t xml:space="preserve">=                                                </t>
    </r>
    <r>
      <rPr>
        <b/>
        <sz val="10"/>
        <rFont val="Arial"/>
        <family val="2"/>
      </rPr>
      <t>40,32   m2</t>
    </r>
  </si>
  <si>
    <r>
      <t xml:space="preserve">2.7                     </t>
    </r>
    <r>
      <rPr>
        <b/>
        <i/>
        <vertAlign val="superscript"/>
        <sz val="10"/>
        <rFont val="Arial"/>
        <family val="2"/>
      </rPr>
      <t>CONCRETO ESTRUTURAL COM RESISTÊNCIA FCK &gt;= 20,0 MPA (EXECUÇÃO, INCLUINDO O FORNECIMENTO DE TODOS OS MATERIAIS, EXCLUI O TRANSPORTE DOS AGREGADOS)</t>
    </r>
  </si>
  <si>
    <r>
      <rPr>
        <b/>
        <sz val="10"/>
        <rFont val="Arial"/>
        <family val="2"/>
      </rPr>
      <t xml:space="preserve">Volume de                                                                                   </t>
    </r>
    <r>
      <rPr>
        <b/>
        <vertAlign val="subscript"/>
        <sz val="10"/>
        <rFont val="Arial"/>
        <family val="2"/>
      </rPr>
      <t xml:space="preserve">15,29   m3
</t>
    </r>
    <r>
      <rPr>
        <b/>
        <sz val="10"/>
        <rFont val="Arial"/>
        <family val="2"/>
      </rPr>
      <t xml:space="preserve">concreto                                     </t>
    </r>
    <r>
      <rPr>
        <vertAlign val="superscript"/>
        <sz val="10"/>
        <rFont val="Arial"/>
        <family val="2"/>
      </rPr>
      <t>=</t>
    </r>
  </si>
  <si>
    <r>
      <t xml:space="preserve">2.8                     </t>
    </r>
    <r>
      <rPr>
        <b/>
        <i/>
        <vertAlign val="superscript"/>
        <sz val="10"/>
        <rFont val="Arial"/>
        <family val="2"/>
      </rPr>
      <t>ESCAVAÇÃO MANUAL DE VALAS H &lt;= 1,50 M</t>
    </r>
  </si>
  <si>
    <r>
      <rPr>
        <b/>
        <vertAlign val="superscript"/>
        <sz val="10"/>
        <rFont val="Arial"/>
        <family val="2"/>
      </rPr>
      <t xml:space="preserve">Volume de escavação                    </t>
    </r>
    <r>
      <rPr>
        <b/>
        <sz val="10"/>
        <rFont val="Arial"/>
        <family val="2"/>
      </rPr>
      <t>=                                   9,60                  m2</t>
    </r>
  </si>
  <si>
    <r>
      <t xml:space="preserve">2.9                     </t>
    </r>
    <r>
      <rPr>
        <b/>
        <i/>
        <vertAlign val="superscript"/>
        <sz val="10"/>
        <rFont val="Arial"/>
        <family val="2"/>
      </rPr>
      <t>REATERRO MANUAL DE VALA</t>
    </r>
  </si>
  <si>
    <r>
      <rPr>
        <sz val="10"/>
        <rFont val="Arial"/>
        <family val="2"/>
      </rPr>
      <t xml:space="preserve">9,60                                 </t>
    </r>
    <r>
      <rPr>
        <b/>
        <sz val="10"/>
        <rFont val="Arial"/>
        <family val="2"/>
      </rPr>
      <t xml:space="preserve">-                                   </t>
    </r>
    <r>
      <rPr>
        <sz val="10"/>
        <rFont val="Arial"/>
        <family val="2"/>
      </rPr>
      <t xml:space="preserve">4,32                                   </t>
    </r>
    <r>
      <rPr>
        <b/>
        <sz val="10"/>
        <rFont val="Arial"/>
        <family val="2"/>
      </rPr>
      <t xml:space="preserve">=                            5,28            m3
</t>
    </r>
    <r>
      <rPr>
        <b/>
        <i/>
        <sz val="10"/>
        <rFont val="Arial"/>
        <family val="2"/>
      </rPr>
      <t>volume de escavação                                      volume utilizado</t>
    </r>
  </si>
  <si>
    <r>
      <t xml:space="preserve">2.10                   </t>
    </r>
    <r>
      <rPr>
        <b/>
        <i/>
        <vertAlign val="superscript"/>
        <sz val="10"/>
        <rFont val="Arial"/>
        <family val="2"/>
      </rPr>
      <t>LASTRO DE CONCRETO MAGRO, INCLUSIVE TRANSPORTE, LANÇAMENTO E ADENSAMENTO</t>
    </r>
  </si>
  <si>
    <r>
      <rPr>
        <sz val="10"/>
        <rFont val="Arial"/>
        <family val="2"/>
      </rPr>
      <t xml:space="preserve">14,40                               </t>
    </r>
    <r>
      <rPr>
        <b/>
        <sz val="10"/>
        <rFont val="Arial"/>
        <family val="2"/>
      </rPr>
      <t xml:space="preserve">x                                   </t>
    </r>
    <r>
      <rPr>
        <sz val="10"/>
        <rFont val="Arial"/>
        <family val="2"/>
      </rPr>
      <t xml:space="preserve">0,05                                   =                                   </t>
    </r>
    <r>
      <rPr>
        <b/>
        <sz val="10"/>
        <rFont val="Arial"/>
        <family val="2"/>
      </rPr>
      <t>0,72     m3
área base das vigas baldrame                                        espessura</t>
    </r>
  </si>
  <si>
    <r>
      <t xml:space="preserve">2.11                   </t>
    </r>
    <r>
      <rPr>
        <b/>
        <i/>
        <vertAlign val="superscript"/>
        <sz val="10"/>
        <rFont val="Arial"/>
        <family val="2"/>
      </rPr>
      <t>FORMA E DESFORMA DE COMPENSADO PLASTIFICADO, ESP. 12MM, REAPROVEITAMENTO (3X), EXCLUSIVE ESCORAMENTO</t>
    </r>
  </si>
  <si>
    <r>
      <rPr>
        <b/>
        <sz val="10"/>
        <rFont val="Arial"/>
        <family val="2"/>
      </rPr>
      <t xml:space="preserve">Área forma                                </t>
    </r>
    <r>
      <rPr>
        <vertAlign val="superscript"/>
        <sz val="10"/>
        <rFont val="Arial"/>
        <family val="2"/>
      </rPr>
      <t xml:space="preserve">=                                             </t>
    </r>
    <r>
      <rPr>
        <b/>
        <sz val="10"/>
        <rFont val="Arial"/>
        <family val="2"/>
      </rPr>
      <t>115,20   m2</t>
    </r>
  </si>
  <si>
    <r>
      <t xml:space="preserve">2.12                   </t>
    </r>
    <r>
      <rPr>
        <b/>
        <i/>
        <vertAlign val="superscript"/>
        <sz val="10"/>
        <rFont val="Arial"/>
        <family val="2"/>
      </rPr>
      <t>CONCRETO ESTRUTURAL COM RESISTÊNCIA FCK &gt;= 20,0 MPA (EXECUÇÃO, INCLUINDO O FORNECIMENTO DE TODOS OS MATERIAIS, EXCLUI O TRANSPORTE DOS AGREGADOS)</t>
    </r>
  </si>
  <si>
    <r>
      <rPr>
        <b/>
        <sz val="10"/>
        <rFont val="Arial"/>
        <family val="2"/>
      </rPr>
      <t xml:space="preserve">Volume de                                                                                      </t>
    </r>
    <r>
      <rPr>
        <b/>
        <vertAlign val="subscript"/>
        <sz val="10"/>
        <rFont val="Arial"/>
        <family val="2"/>
      </rPr>
      <t xml:space="preserve">8,64   m3
</t>
    </r>
    <r>
      <rPr>
        <b/>
        <sz val="10"/>
        <rFont val="Arial"/>
        <family val="2"/>
      </rPr>
      <t xml:space="preserve">concreto                                     </t>
    </r>
    <r>
      <rPr>
        <vertAlign val="superscript"/>
        <sz val="10"/>
        <rFont val="Arial"/>
        <family val="2"/>
      </rPr>
      <t>=</t>
    </r>
  </si>
  <si>
    <r>
      <t xml:space="preserve">2.13                   </t>
    </r>
    <r>
      <rPr>
        <b/>
        <i/>
        <vertAlign val="superscript"/>
        <sz val="10"/>
        <rFont val="Arial"/>
        <family val="2"/>
      </rPr>
      <t>FORMA E DESFORMA DE COMPENSADO PLASTIFICADO, ESP. 12MM, REAPROVEITAMENTO (3X), EXCLUSIVE ESCORAMENTO</t>
    </r>
  </si>
  <si>
    <r>
      <rPr>
        <b/>
        <sz val="10"/>
        <rFont val="Arial"/>
        <family val="2"/>
      </rPr>
      <t xml:space="preserve">Área forma                                </t>
    </r>
    <r>
      <rPr>
        <vertAlign val="superscript"/>
        <sz val="10"/>
        <rFont val="Arial"/>
        <family val="2"/>
      </rPr>
      <t xml:space="preserve">=                                                </t>
    </r>
    <r>
      <rPr>
        <b/>
        <sz val="10"/>
        <rFont val="Arial"/>
        <family val="2"/>
      </rPr>
      <t>49,92   m2</t>
    </r>
  </si>
  <si>
    <r>
      <t xml:space="preserve">2.14                   </t>
    </r>
    <r>
      <rPr>
        <b/>
        <i/>
        <vertAlign val="superscript"/>
        <sz val="10"/>
        <rFont val="Arial"/>
        <family val="2"/>
      </rPr>
      <t>CONCRETO ESTRUTURAL COM RESISTÊNCIA FCK &gt;= 20,0 MPA (EXECUÇÃO, INCLUINDO O FORNECIMENTO DE TODOS OS MATERIAIS, EXCLUI O TRANSPORTE DOS AGREGADOS)</t>
    </r>
  </si>
  <si>
    <r>
      <rPr>
        <b/>
        <sz val="10"/>
        <rFont val="Arial"/>
        <family val="2"/>
      </rPr>
      <t xml:space="preserve">Volume de                                                                                      </t>
    </r>
    <r>
      <rPr>
        <b/>
        <vertAlign val="subscript"/>
        <sz val="10"/>
        <rFont val="Arial"/>
        <family val="2"/>
      </rPr>
      <t xml:space="preserve">2,34   m3
</t>
    </r>
    <r>
      <rPr>
        <b/>
        <sz val="10"/>
        <rFont val="Arial"/>
        <family val="2"/>
      </rPr>
      <t xml:space="preserve">concreto                                     </t>
    </r>
    <r>
      <rPr>
        <vertAlign val="superscript"/>
        <sz val="10"/>
        <rFont val="Arial"/>
        <family val="2"/>
      </rPr>
      <t>=</t>
    </r>
  </si>
  <si>
    <r>
      <t xml:space="preserve">3.1                    </t>
    </r>
    <r>
      <rPr>
        <b/>
        <i/>
        <vertAlign val="superscript"/>
        <sz val="10"/>
        <rFont val="Arial"/>
        <family val="2"/>
      </rPr>
      <t>ALVENARIA DE VEDAÇÃO COM BLOCO DE CONCRETO, ESP. 14CM, PARA REVESTIMENTO, INCLUSIVE ARGAMASSA PARA ASSENTAMENTO</t>
    </r>
  </si>
  <si>
    <r>
      <rPr>
        <sz val="10"/>
        <rFont val="Arial"/>
        <family val="2"/>
      </rPr>
      <t xml:space="preserve">96,00                            x                               0,70                               =                               </t>
    </r>
    <r>
      <rPr>
        <b/>
        <sz val="10"/>
        <rFont val="Arial"/>
        <family val="2"/>
      </rPr>
      <t xml:space="preserve">67,20   m2
</t>
    </r>
    <r>
      <rPr>
        <b/>
        <i/>
        <sz val="10"/>
        <rFont val="Arial"/>
        <family val="2"/>
      </rPr>
      <t>perímetro do muro                                      altura do muro</t>
    </r>
  </si>
  <si>
    <t xml:space="preserve">LDI               </t>
  </si>
  <si>
    <t>PLANILHA ORÇAMENTÁRIA DE CUSTOS</t>
  </si>
  <si>
    <t>PREFEITURA: DESTERRO DO MELO</t>
  </si>
  <si>
    <t>FOLHA Nº:</t>
  </si>
  <si>
    <t>OBRA: CONSTRUÇÃO DE QUADRA DE AREIA PARA FUTEBOL, VOLEI E PETECA</t>
  </si>
  <si>
    <t>DATA: 07/04/2020</t>
  </si>
  <si>
    <t>LOCAL: Rua Randolfo Amaral - Desterro do Melo</t>
  </si>
  <si>
    <t>FORMA DE EXECUÇÃO:</t>
  </si>
  <si>
    <t>REGIÃO/MÊS DE REFERÊNCIA: SETOP Janeiro/2020 - SINAPI Fevereiro/2020</t>
  </si>
  <si>
    <t>(    )          DIRETA</t>
  </si>
  <si>
    <t>( X )         INDIRETA</t>
  </si>
  <si>
    <t>PRAZO DE EXECUÇÃO: 2 meses</t>
  </si>
  <si>
    <t>ITEM</t>
  </si>
  <si>
    <t>CÓDIGO</t>
  </si>
  <si>
    <t>DESCRIÇÃO</t>
  </si>
  <si>
    <t>UNIDADE</t>
  </si>
  <si>
    <t>QUANTIDADE</t>
  </si>
  <si>
    <t>PREÇO TOTAL</t>
  </si>
  <si>
    <t>SERVIÇOS PRELIMINARES</t>
  </si>
  <si>
    <t>ED-50152</t>
  </si>
  <si>
    <t>FORNECIMENTO E COLOCAÇÃO DE PLACA DE OBRA EM CHAPA GALVANIZADA (3,00 X 1,5 0 M) - EM CHAPA GALVANIZADA 0,26 AFIXADAS COM REBITES 540 E PARAFUSOS 3/8, EM ESTRUTURA METÁLICA VIGA U 2" ENRIJECIDA COM METALON 20 X 20, SUPORTE EM EUCALIPTO AUTOCLAVADO PINTADAS</t>
  </si>
  <si>
    <t>U</t>
  </si>
  <si>
    <t>1,00</t>
  </si>
  <si>
    <t>SISTEMAS ESTRUTURAIS</t>
  </si>
  <si>
    <t>ED-51107</t>
  </si>
  <si>
    <t>ESCAVAÇÃO MANUAL DE VALAS H &lt;= 1,50 M</t>
  </si>
  <si>
    <t>M3</t>
  </si>
  <si>
    <t>19,97</t>
  </si>
  <si>
    <t>ED-51120</t>
  </si>
  <si>
    <t>REATERRO MANUAL DE VALA</t>
  </si>
  <si>
    <t>4,32</t>
  </si>
  <si>
    <t>RO-41387</t>
  </si>
  <si>
    <t>ARMAÇÃO DE AÇO TIPO CA-50 (EXECUÇÃO, INCLUINDO PREPARO, DOBRAGEM, COLOCAÇÃO NAS FORMAS E TRANSPORTE DE TODOS OS MATERIAIS)</t>
  </si>
  <si>
    <t>KG</t>
  </si>
  <si>
    <t>443,21</t>
  </si>
  <si>
    <t>RO-41552</t>
  </si>
  <si>
    <t>ARMAÇÃO: AÇO CA-60 (EXECUÇÃO, INCLUINDO PREPARO, DOBRAGEM, COLOCAÇÃO NAS FORMAS E TRANSPORTE DE TODOS OS MATERIAIS)</t>
  </si>
  <si>
    <t>172,48</t>
  </si>
  <si>
    <t>ED-49812</t>
  </si>
  <si>
    <t>LASTRO DE CONCRETO MAGRO, INCLUSIVE TRANSPORTE, LANÇAMENTO E ADENSAMENTO</t>
  </si>
  <si>
    <t>1,18</t>
  </si>
  <si>
    <t>ED-8398</t>
  </si>
  <si>
    <t>FORMA E DESFORMA DE COMPENSADO PLASTIFICADO, ESP. 12MM, REAPROVEITAMENTO (3X), EXCLUSIVE ESCORAMENTO</t>
  </si>
  <si>
    <t>M2</t>
  </si>
  <si>
    <t>40,32</t>
  </si>
  <si>
    <t>RO-42416</t>
  </si>
  <si>
    <t>CONCRETO ESTRUTURAL COM RESISTÊNCIA FCK &gt;= 20,0 MPA (EXECUÇÃO, INCLUINDO O FORNECIMENTO DE TODOS OS MATERIAIS, EXCLUI O TRANSPORTE DOS AGREGADOS)</t>
  </si>
  <si>
    <t>15,29</t>
  </si>
  <si>
    <t>9,60</t>
  </si>
  <si>
    <t>5,28</t>
  </si>
  <si>
    <t>0,72</t>
  </si>
  <si>
    <t>115,20</t>
  </si>
  <si>
    <t>8,64</t>
  </si>
  <si>
    <t>49,92</t>
  </si>
  <si>
    <t>2,34</t>
  </si>
  <si>
    <t>ALVENARIAS</t>
  </si>
  <si>
    <t>ED-48192</t>
  </si>
  <si>
    <t>ALVENARIA DE VEDAÇÃO COM BLOCO DE CONCRETO, ESP. 14CM, PARA REVESTIMENTO, INCLUSIVE ARGAMASSA PARA ASSENTAMENTO</t>
  </si>
  <si>
    <t>67,20</t>
  </si>
  <si>
    <t>PISOS E REVESTIMENTOS</t>
  </si>
  <si>
    <t>PISOS</t>
  </si>
  <si>
    <t>ED-51137</t>
  </si>
  <si>
    <t>FORNECIMENTO E LANÇAMENTO DE AREIA EM DRENO E PÁTIO</t>
  </si>
  <si>
    <t>162,00</t>
  </si>
  <si>
    <t>PAREDES</t>
  </si>
  <si>
    <t>ED-50478</t>
  </si>
  <si>
    <t>EMASSAMENTO EM PAREDE COM MASSA CORRIDA (PVA), DUAS (2) DEMÃOS, INCLUSIVE LIXAMENTO PARA PINTURA</t>
  </si>
  <si>
    <t>192,00</t>
  </si>
  <si>
    <t>ED-50451</t>
  </si>
  <si>
    <t>PINTURA ACRÍLICA EM PAREDE, DUAS (2) DEMÃOS, EXCLUSIVE SELADOR ACRÍLICO E MASSA ACRÍLICA/CORRIDA (PVA)</t>
  </si>
  <si>
    <t>DRENAGEM</t>
  </si>
  <si>
    <t>RO-40976</t>
  </si>
  <si>
    <t>MANTA GEOTEXTIL TECIDA, 2004 OU SIMILAR, RESISTÊNCIA A TRAÇÃO DE 22 KN/M2 (EEXECUÇÃO, INCLUINDO FORNECIMENTO, TRANSPORTE E COLOCAÇÃO)</t>
  </si>
  <si>
    <t>66,00</t>
  </si>
  <si>
    <t>PEDRA BRITADA N. 3 (38 A 50 MM) POSTO PEDREIRA/FORNECEDOR, SEM FRETE</t>
  </si>
  <si>
    <t>9,00</t>
  </si>
  <si>
    <t>M</t>
  </si>
  <si>
    <t>60,00</t>
  </si>
  <si>
    <t>AREIA MEDIA - POSTO JAZIDA/FORNECEDOR (RETIRADO NA JAZIDA, SEM TRANSPORTE)</t>
  </si>
  <si>
    <t>54,00</t>
  </si>
  <si>
    <t>ALAMBRADO E CERCAMENTO SUPERIOR</t>
  </si>
  <si>
    <t>ED-9100</t>
  </si>
  <si>
    <t>ALAMBRADO PARA QUADRA ESPORTIVA, COM TELA DE ARAME GALVANIZADO FIO 12 # 2", FIXADO EM QUADROS DE TUBOS DE AÇO CARBONO GALVANIZADO DN 50MM (2")</t>
  </si>
  <si>
    <t>96,00</t>
  </si>
  <si>
    <t>ED-50987</t>
  </si>
  <si>
    <t>PORTÃO EM TUBO GALVANIZADO 1 1/2" COM TELA FIO 12 # 1/2" E CADEADO</t>
  </si>
  <si>
    <t>4,00</t>
  </si>
  <si>
    <t>ED-50495</t>
  </si>
  <si>
    <t>PINTURA ESMALTE SINTÉTICO EM SUPERFÍCIES GALVANIZADAS, DUAS (2) DEMÃOS, INCLUSIVE UMA (1) DEMÃO DE FUNDO ANTICORROSIVO</t>
  </si>
  <si>
    <t>100,00</t>
  </si>
  <si>
    <t>EQUIPAMENTOS</t>
  </si>
  <si>
    <t>CONJUNTO PARA FUTSAL COM TRAVES OFICIAIS DE 3,00 X 2,00 M EM TUBO DE ACO GALVANIZADO 3" COM REQUADRO EM TUBO DE 1", PINTURA EM PRIMER COM TINTA ESMALTE SINTETICO E REDES DE POLIETILENO FIO 4 MM</t>
  </si>
  <si>
    <t>UN</t>
  </si>
  <si>
    <t>CONJUNTO PARA QUADRA DE  VOLEI COM POSTES EM TUBO DE ACO GALVANIZADO 3", H = *255* CM, PINTURA EM TINTA ESMALTE SINTETICO, REDE DE NYLON COM 2 MM, MALHA 10 X 10 CM E ANTENAS OFICIAIS EM FIBRA DE VIDRO</t>
  </si>
  <si>
    <t>SERVIÇOS FINAIS</t>
  </si>
  <si>
    <t>COMPOSIÇÃO 01</t>
  </si>
  <si>
    <t>LIMPEZA FINAL PARA ENTREGA DA OBRA</t>
  </si>
  <si>
    <t>540,00</t>
  </si>
  <si>
    <t>TOTAL GERAL DA OBRA</t>
  </si>
  <si>
    <r>
      <rPr>
        <sz val="10"/>
        <rFont val="Arial"/>
        <family val="2"/>
      </rPr>
      <t>ESTADO DE MINAS GERAIS
Secretaria de Estado de Governo
Superintendência de Apoio ao Desenvolvimento Municipal Diretoria de Projetos Técnicos</t>
    </r>
  </si>
  <si>
    <r>
      <rPr>
        <b/>
        <sz val="10"/>
        <rFont val="Arial"/>
        <family val="2"/>
      </rPr>
      <t>PREÇO
UNITÁRIO S/ LDI</t>
    </r>
  </si>
  <si>
    <r>
      <rPr>
        <b/>
        <sz val="10"/>
        <rFont val="Arial"/>
        <family val="2"/>
      </rPr>
      <t>PREÇO
UNITÁRIO C/ LDI</t>
    </r>
  </si>
  <si>
    <r>
      <rPr>
        <sz val="10"/>
        <rFont val="Arial"/>
        <family val="2"/>
      </rPr>
      <t>TUBO DRENO, CORRUGADO, ESPIRALADO, FLEXIVEL, PERFURADO, EM POLIETILENO DE ALTA DENSIDADE (PEAD), DN
*200* MM, (8") PARA DRENAGEM - EM BARRA (NORMA DNIT 093/2006
- EM)</t>
    </r>
  </si>
  <si>
    <t xml:space="preserve">VALOR DO CONVÊNIO: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</si>
</sst>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164" formatCode="0.0"/>
    <numFmt numFmtId="165" formatCode="_-[$R$-416]\ * #,##0.00_-;\-[$R$-416]\ * #,##0.00_-;_-[$R$-416]\ * &quot;-&quot;??_-;_-@_-"/>
  </numFmts>
  <fonts count="50">
    <font>
      <sz val="10"/>
      <color rgb="FF000000"/>
      <name val="Times New Roman"/>
      <charset val="204"/>
    </font>
    <font>
      <b/>
      <sz val="8"/>
      <name val="Arial"/>
    </font>
    <font>
      <sz val="6"/>
      <name val="Arial MT"/>
    </font>
    <font>
      <b/>
      <sz val="9.5"/>
      <name val="Calibri"/>
    </font>
    <font>
      <b/>
      <sz val="8.5"/>
      <name val="Calibri"/>
    </font>
    <font>
      <sz val="8.5"/>
      <name val="Calibri"/>
    </font>
    <font>
      <sz val="9"/>
      <name val="Arial MT"/>
    </font>
    <font>
      <sz val="8"/>
      <name val="Arial MT"/>
    </font>
    <font>
      <sz val="8.5"/>
      <name val="Arial MT"/>
    </font>
    <font>
      <sz val="9.5"/>
      <name val="Arial MT"/>
    </font>
    <font>
      <sz val="10.5"/>
      <name val="Arial MT"/>
    </font>
    <font>
      <sz val="11"/>
      <name val="Arial MT"/>
    </font>
    <font>
      <sz val="7"/>
      <name val="Arial MT"/>
      <family val="2"/>
    </font>
    <font>
      <b/>
      <sz val="8"/>
      <name val="Arial"/>
      <family val="2"/>
    </font>
    <font>
      <sz val="6"/>
      <name val="Arial MT"/>
      <family val="2"/>
    </font>
    <font>
      <b/>
      <sz val="9.5"/>
      <name val="Calibri"/>
      <family val="1"/>
    </font>
    <font>
      <b/>
      <sz val="8.5"/>
      <name val="Calibri"/>
      <family val="1"/>
    </font>
    <font>
      <sz val="8.5"/>
      <name val="Calibri"/>
      <family val="1"/>
    </font>
    <font>
      <sz val="12"/>
      <name val="Arial MT"/>
      <family val="2"/>
    </font>
    <font>
      <b/>
      <sz val="12"/>
      <name val="Arial"/>
      <family val="2"/>
    </font>
    <font>
      <sz val="12.5"/>
      <name val="Arial Black"/>
      <family val="2"/>
    </font>
    <font>
      <vertAlign val="superscript"/>
      <sz val="9"/>
      <name val="Arial Black"/>
      <family val="2"/>
    </font>
    <font>
      <sz val="9"/>
      <color rgb="FFFFFFFF"/>
      <name val="Arial MT"/>
      <family val="2"/>
    </font>
    <font>
      <sz val="8"/>
      <color rgb="FFFFFFFF"/>
      <name val="Arial MT"/>
      <family val="2"/>
    </font>
    <font>
      <sz val="8.5"/>
      <color rgb="FFFFFFFF"/>
      <name val="Arial MT"/>
      <family val="2"/>
    </font>
    <font>
      <sz val="9.5"/>
      <name val="Arial MT"/>
      <family val="2"/>
    </font>
    <font>
      <sz val="10.5"/>
      <name val="Arial MT"/>
      <family val="2"/>
    </font>
    <font>
      <vertAlign val="superscript"/>
      <sz val="10.5"/>
      <name val="Arial MT"/>
      <family val="2"/>
    </font>
    <font>
      <sz val="11"/>
      <name val="Arial MT"/>
      <family val="2"/>
    </font>
    <font>
      <vertAlign val="superscript"/>
      <sz val="9.5"/>
      <name val="Arial MT"/>
      <family val="2"/>
    </font>
    <font>
      <i/>
      <sz val="9.5"/>
      <name val="Arial"/>
      <family val="2"/>
    </font>
    <font>
      <sz val="10"/>
      <color rgb="FF000000"/>
      <name val="Times New Roman"/>
      <charset val="204"/>
    </font>
    <font>
      <b/>
      <sz val="8"/>
      <color rgb="FF000000"/>
      <name val="Arial"/>
      <family val="2"/>
    </font>
    <font>
      <b/>
      <sz val="7.5"/>
      <name val="Arial"/>
    </font>
    <font>
      <b/>
      <sz val="7.5"/>
      <name val="Arial"/>
      <family val="2"/>
    </font>
    <font>
      <b/>
      <sz val="7.5"/>
      <color rgb="FF000000"/>
      <name val="Arial"/>
      <family val="2"/>
    </font>
    <font>
      <sz val="7.5"/>
      <name val="Arial MT"/>
    </font>
    <font>
      <sz val="7.5"/>
      <name val="Arial MT"/>
      <family val="2"/>
    </font>
    <font>
      <sz val="7.5"/>
      <color rgb="FF000000"/>
      <name val="Arial MT"/>
      <family val="2"/>
    </font>
    <font>
      <sz val="6.5"/>
      <name val="Arial MT"/>
      <family val="2"/>
    </font>
    <font>
      <vertAlign val="superscript"/>
      <sz val="6.5"/>
      <name val="Arial MT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b/>
      <vertAlign val="subscript"/>
      <sz val="10"/>
      <name val="Arial"/>
      <family val="2"/>
    </font>
    <font>
      <b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BFBFBF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262626"/>
      </left>
      <right style="thin">
        <color rgb="FF262626"/>
      </right>
      <top style="thin">
        <color rgb="FF262626"/>
      </top>
      <bottom style="thin">
        <color rgb="FF262626"/>
      </bottom>
      <diagonal/>
    </border>
    <border>
      <left style="thin">
        <color rgb="FF262626"/>
      </left>
      <right/>
      <top style="thin">
        <color rgb="FF262626"/>
      </top>
      <bottom style="thin">
        <color rgb="FF262626"/>
      </bottom>
      <diagonal/>
    </border>
    <border>
      <left/>
      <right/>
      <top style="thin">
        <color rgb="FF262626"/>
      </top>
      <bottom style="thin">
        <color rgb="FF262626"/>
      </bottom>
      <diagonal/>
    </border>
    <border>
      <left/>
      <right style="thin">
        <color rgb="FF262626"/>
      </right>
      <top style="thin">
        <color rgb="FF262626"/>
      </top>
      <bottom style="thin">
        <color rgb="FF262626"/>
      </bottom>
      <diagonal/>
    </border>
    <border>
      <left style="thin">
        <color rgb="FF343838"/>
      </left>
      <right/>
      <top style="thin">
        <color rgb="FF343838"/>
      </top>
      <bottom style="thin">
        <color rgb="FF343838"/>
      </bottom>
      <diagonal/>
    </border>
    <border>
      <left/>
      <right/>
      <top style="thin">
        <color rgb="FF343838"/>
      </top>
      <bottom style="thin">
        <color rgb="FF343838"/>
      </bottom>
      <diagonal/>
    </border>
    <border>
      <left/>
      <right style="thin">
        <color rgb="FF343838"/>
      </right>
      <top style="thin">
        <color rgb="FF343838"/>
      </top>
      <bottom style="thin">
        <color rgb="FF343838"/>
      </bottom>
      <diagonal/>
    </border>
    <border>
      <left style="thin">
        <color rgb="FF343838"/>
      </left>
      <right style="thin">
        <color rgb="FF343838"/>
      </right>
      <top style="thin">
        <color rgb="FF343838"/>
      </top>
      <bottom style="thin">
        <color rgb="FF0F0F0F"/>
      </bottom>
      <diagonal/>
    </border>
    <border>
      <left style="thin">
        <color rgb="FF343838"/>
      </left>
      <right style="thin">
        <color rgb="FF343838"/>
      </right>
      <top style="thin">
        <color rgb="FF0F0F0F"/>
      </top>
      <bottom style="thin">
        <color rgb="FF181818"/>
      </bottom>
      <diagonal/>
    </border>
    <border>
      <left style="thin">
        <color rgb="FF343838"/>
      </left>
      <right style="thin">
        <color rgb="FF343838"/>
      </right>
      <top style="thin">
        <color rgb="FF181818"/>
      </top>
      <bottom style="thin">
        <color rgb="FF343838"/>
      </bottom>
      <diagonal/>
    </border>
    <border>
      <left style="thin">
        <color rgb="FF343838"/>
      </left>
      <right style="thin">
        <color rgb="FF343838"/>
      </right>
      <top style="thin">
        <color rgb="FF343838"/>
      </top>
      <bottom style="thin">
        <color rgb="FF000000"/>
      </bottom>
      <diagonal/>
    </border>
    <border>
      <left style="thin">
        <color rgb="FF343838"/>
      </left>
      <right style="thin">
        <color rgb="FF343838"/>
      </right>
      <top style="thin">
        <color rgb="FF000000"/>
      </top>
      <bottom style="thin">
        <color rgb="FF1F1F1F"/>
      </bottom>
      <diagonal/>
    </border>
    <border>
      <left style="thin">
        <color rgb="FF343838"/>
      </left>
      <right style="thin">
        <color rgb="FF343838"/>
      </right>
      <top style="thin">
        <color rgb="FF1F1F1F"/>
      </top>
      <bottom style="thin">
        <color rgb="FF000000"/>
      </bottom>
      <diagonal/>
    </border>
    <border>
      <left style="thin">
        <color rgb="FF343838"/>
      </left>
      <right style="thin">
        <color rgb="FF343838"/>
      </right>
      <top style="thin">
        <color rgb="FF000000"/>
      </top>
      <bottom style="thin">
        <color rgb="FF343838"/>
      </bottom>
      <diagonal/>
    </border>
    <border>
      <left style="thin">
        <color rgb="FF343838"/>
      </left>
      <right style="thin">
        <color rgb="FF343838"/>
      </right>
      <top style="thin">
        <color rgb="FF343838"/>
      </top>
      <bottom style="thin">
        <color rgb="FF131313"/>
      </bottom>
      <diagonal/>
    </border>
    <border>
      <left style="thin">
        <color rgb="FF343838"/>
      </left>
      <right style="thin">
        <color rgb="FF343838"/>
      </right>
      <top style="thin">
        <color rgb="FF343838"/>
      </top>
      <bottom style="thin">
        <color rgb="FF0F1313"/>
      </bottom>
      <diagonal/>
    </border>
    <border>
      <left style="thin">
        <color rgb="FF343838"/>
      </left>
      <right style="thin">
        <color rgb="FF343838"/>
      </right>
      <top style="thin">
        <color rgb="FF131313"/>
      </top>
      <bottom style="thin">
        <color rgb="FF0F0F0F"/>
      </bottom>
      <diagonal/>
    </border>
    <border>
      <left style="thin">
        <color rgb="FF343838"/>
      </left>
      <right style="thin">
        <color rgb="FF343838"/>
      </right>
      <top style="thin">
        <color rgb="FF0F1313"/>
      </top>
      <bottom style="thin">
        <color rgb="FF0F0F0F"/>
      </bottom>
      <diagonal/>
    </border>
    <border>
      <left style="thin">
        <color rgb="FF343838"/>
      </left>
      <right style="thin">
        <color rgb="FF343838"/>
      </right>
      <top style="thin">
        <color rgb="FF0F0F0F"/>
      </top>
      <bottom style="thin">
        <color rgb="FF343838"/>
      </bottom>
      <diagonal/>
    </border>
    <border>
      <left style="thin">
        <color rgb="FF343838"/>
      </left>
      <right style="thin">
        <color rgb="FF343838"/>
      </right>
      <top style="thin">
        <color rgb="FF343838"/>
      </top>
      <bottom style="thin">
        <color rgb="FF0C0C0C"/>
      </bottom>
      <diagonal/>
    </border>
    <border>
      <left style="thin">
        <color rgb="FF343838"/>
      </left>
      <right style="thin">
        <color rgb="FF343838"/>
      </right>
      <top style="thin">
        <color rgb="FF0C0C0C"/>
      </top>
      <bottom style="thin">
        <color rgb="FF1C1C1C"/>
      </bottom>
      <diagonal/>
    </border>
    <border>
      <left style="thin">
        <color rgb="FF343838"/>
      </left>
      <right style="thin">
        <color rgb="FF343838"/>
      </right>
      <top style="thin">
        <color rgb="FF1C1C1C"/>
      </top>
      <bottom style="thin">
        <color rgb="FF282828"/>
      </bottom>
      <diagonal/>
    </border>
    <border>
      <left style="thin">
        <color rgb="FF343838"/>
      </left>
      <right/>
      <top style="thin">
        <color rgb="FF1C1C1C"/>
      </top>
      <bottom style="thin">
        <color rgb="FF282828"/>
      </bottom>
      <diagonal/>
    </border>
    <border>
      <left/>
      <right/>
      <top style="thin">
        <color rgb="FF1C1C1C"/>
      </top>
      <bottom style="thin">
        <color rgb="FF282828"/>
      </bottom>
      <diagonal/>
    </border>
    <border>
      <left/>
      <right style="thin">
        <color rgb="FF343838"/>
      </right>
      <top style="thin">
        <color rgb="FF1C1C1C"/>
      </top>
      <bottom style="thin">
        <color rgb="FF282828"/>
      </bottom>
      <diagonal/>
    </border>
    <border>
      <left style="thin">
        <color rgb="FF343838"/>
      </left>
      <right style="thin">
        <color rgb="FF343838"/>
      </right>
      <top style="thin">
        <color rgb="FF282828"/>
      </top>
      <bottom style="thin">
        <color rgb="FF343838"/>
      </bottom>
      <diagonal/>
    </border>
    <border>
      <left style="thin">
        <color rgb="FF343838"/>
      </left>
      <right/>
      <top style="thin">
        <color rgb="FF282828"/>
      </top>
      <bottom style="thin">
        <color rgb="FF343838"/>
      </bottom>
      <diagonal/>
    </border>
    <border>
      <left/>
      <right/>
      <top style="thin">
        <color rgb="FF282828"/>
      </top>
      <bottom style="thin">
        <color rgb="FF343838"/>
      </bottom>
      <diagonal/>
    </border>
    <border>
      <left/>
      <right style="thin">
        <color rgb="FF343838"/>
      </right>
      <top style="thin">
        <color rgb="FF282828"/>
      </top>
      <bottom style="thin">
        <color rgb="FF343838"/>
      </bottom>
      <diagonal/>
    </border>
    <border>
      <left style="thin">
        <color rgb="FF343838"/>
      </left>
      <right style="thin">
        <color rgb="FF343838"/>
      </right>
      <top style="thin">
        <color rgb="FF343838"/>
      </top>
      <bottom/>
      <diagonal/>
    </border>
    <border>
      <left style="thin">
        <color rgb="FF343838"/>
      </left>
      <right style="thin">
        <color rgb="FF343838"/>
      </right>
      <top/>
      <bottom style="thin">
        <color rgb="FF343838"/>
      </bottom>
      <diagonal/>
    </border>
    <border>
      <left style="thin">
        <color rgb="FF343838"/>
      </left>
      <right style="thin">
        <color rgb="FF343838"/>
      </right>
      <top style="thin">
        <color rgb="FF000000"/>
      </top>
      <bottom style="thin">
        <color rgb="FFFF0000"/>
      </bottom>
      <diagonal/>
    </border>
    <border>
      <left style="thin">
        <color rgb="FF343838"/>
      </left>
      <right style="thin">
        <color rgb="FFFF0000"/>
      </right>
      <top style="thin">
        <color rgb="FF343838"/>
      </top>
      <bottom style="thin">
        <color rgb="FF0C0C0C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343838"/>
      </right>
      <top style="thin">
        <color rgb="FF343838"/>
      </top>
      <bottom style="thin">
        <color rgb="FF0C0C0C"/>
      </bottom>
      <diagonal/>
    </border>
    <border>
      <left style="thin">
        <color rgb="FF343838"/>
      </left>
      <right/>
      <top style="thin">
        <color rgb="FFFF0000"/>
      </top>
      <bottom style="thin">
        <color rgb="FF343838"/>
      </bottom>
      <diagonal/>
    </border>
    <border>
      <left/>
      <right/>
      <top style="thin">
        <color rgb="FFFF0000"/>
      </top>
      <bottom style="thin">
        <color rgb="FF343838"/>
      </bottom>
      <diagonal/>
    </border>
    <border>
      <left/>
      <right style="thin">
        <color rgb="FF343838"/>
      </right>
      <top style="thin">
        <color rgb="FFFF0000"/>
      </top>
      <bottom style="thin">
        <color rgb="FF34383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44" fontId="31" fillId="0" borderId="0" applyFont="0" applyFill="0" applyBorder="0" applyAlignment="0" applyProtection="0"/>
    <xf numFmtId="9" fontId="31" fillId="0" borderId="0" applyFont="0" applyFill="0" applyBorder="0" applyAlignment="0" applyProtection="0"/>
  </cellStyleXfs>
  <cellXfs count="192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 indent="2"/>
    </xf>
    <xf numFmtId="0" fontId="1" fillId="0" borderId="1" xfId="0" applyFont="1" applyFill="1" applyBorder="1" applyAlignment="1">
      <alignment horizontal="left" vertical="top" wrapText="1" indent="1"/>
    </xf>
    <xf numFmtId="0" fontId="0" fillId="0" borderId="1" xfId="0" applyFill="1" applyBorder="1" applyAlignment="1">
      <alignment horizontal="left" wrapText="1"/>
    </xf>
    <xf numFmtId="0" fontId="4" fillId="2" borderId="13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left" vertical="top" wrapText="1" indent="3"/>
    </xf>
    <xf numFmtId="0" fontId="0" fillId="2" borderId="13" xfId="0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right" vertical="top" wrapText="1" indent="1"/>
    </xf>
    <xf numFmtId="0" fontId="5" fillId="0" borderId="13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right" vertical="top" wrapText="1" indent="2"/>
    </xf>
    <xf numFmtId="0" fontId="6" fillId="0" borderId="17" xfId="0" applyFont="1" applyFill="1" applyBorder="1" applyAlignment="1">
      <alignment horizontal="left" vertical="top" wrapText="1" indent="2"/>
    </xf>
    <xf numFmtId="0" fontId="6" fillId="0" borderId="18" xfId="0" applyFont="1" applyFill="1" applyBorder="1" applyAlignment="1">
      <alignment horizontal="left" vertical="center" wrapText="1" indent="1"/>
    </xf>
    <xf numFmtId="0" fontId="7" fillId="0" borderId="18" xfId="0" applyFont="1" applyFill="1" applyBorder="1" applyAlignment="1">
      <alignment horizontal="right" vertical="center" wrapText="1"/>
    </xf>
    <xf numFmtId="0" fontId="0" fillId="0" borderId="18" xfId="0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 wrapText="1"/>
    </xf>
    <xf numFmtId="0" fontId="9" fillId="0" borderId="20" xfId="0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left" vertical="top" wrapText="1" indent="2"/>
    </xf>
    <xf numFmtId="0" fontId="9" fillId="0" borderId="20" xfId="0" applyFont="1" applyFill="1" applyBorder="1" applyAlignment="1">
      <alignment horizontal="right" vertical="top" wrapText="1"/>
    </xf>
    <xf numFmtId="0" fontId="0" fillId="0" borderId="20" xfId="0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top" wrapText="1"/>
    </xf>
    <xf numFmtId="0" fontId="9" fillId="0" borderId="21" xfId="0" applyFont="1" applyFill="1" applyBorder="1" applyAlignment="1">
      <alignment horizontal="left" vertical="top" wrapText="1" indent="2"/>
    </xf>
    <xf numFmtId="0" fontId="9" fillId="0" borderId="21" xfId="0" applyFont="1" applyFill="1" applyBorder="1" applyAlignment="1">
      <alignment horizontal="right" vertical="top" wrapText="1"/>
    </xf>
    <xf numFmtId="0" fontId="9" fillId="0" borderId="21" xfId="0" applyFont="1" applyFill="1" applyBorder="1" applyAlignment="1">
      <alignment horizontal="center" vertical="top" wrapText="1"/>
    </xf>
    <xf numFmtId="0" fontId="9" fillId="0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horizontal="center" vertical="top" wrapText="1"/>
    </xf>
    <xf numFmtId="0" fontId="9" fillId="0" borderId="22" xfId="0" applyFont="1" applyFill="1" applyBorder="1" applyAlignment="1">
      <alignment horizontal="right" vertical="top" wrapText="1"/>
    </xf>
    <xf numFmtId="0" fontId="9" fillId="0" borderId="23" xfId="0" applyFont="1" applyFill="1" applyBorder="1" applyAlignment="1">
      <alignment horizontal="left" vertical="top" wrapText="1"/>
    </xf>
    <xf numFmtId="0" fontId="9" fillId="0" borderId="23" xfId="0" applyFont="1" applyFill="1" applyBorder="1" applyAlignment="1">
      <alignment horizontal="left" vertical="top" wrapText="1" indent="2"/>
    </xf>
    <xf numFmtId="0" fontId="9" fillId="0" borderId="23" xfId="0" applyFont="1" applyFill="1" applyBorder="1" applyAlignment="1">
      <alignment horizontal="right" vertical="top" wrapText="1"/>
    </xf>
    <xf numFmtId="0" fontId="9" fillId="0" borderId="23" xfId="0" applyFont="1" applyFill="1" applyBorder="1" applyAlignment="1">
      <alignment horizontal="center" vertical="top" wrapText="1"/>
    </xf>
    <xf numFmtId="0" fontId="9" fillId="0" borderId="24" xfId="0" applyFont="1" applyFill="1" applyBorder="1" applyAlignment="1">
      <alignment horizontal="left" vertical="top" wrapText="1"/>
    </xf>
    <xf numFmtId="0" fontId="0" fillId="0" borderId="24" xfId="0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righ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left" vertical="top" wrapText="1"/>
    </xf>
    <xf numFmtId="0" fontId="9" fillId="0" borderId="25" xfId="0" applyFont="1" applyFill="1" applyBorder="1" applyAlignment="1">
      <alignment horizontal="center" vertical="top" wrapText="1"/>
    </xf>
    <xf numFmtId="0" fontId="9" fillId="0" borderId="25" xfId="0" applyFont="1" applyFill="1" applyBorder="1" applyAlignment="1">
      <alignment horizontal="right" vertical="top" wrapText="1"/>
    </xf>
    <xf numFmtId="0" fontId="9" fillId="0" borderId="26" xfId="0" applyFont="1" applyFill="1" applyBorder="1" applyAlignment="1">
      <alignment horizontal="left" vertical="top" wrapText="1"/>
    </xf>
    <xf numFmtId="0" fontId="9" fillId="0" borderId="26" xfId="0" applyFont="1" applyFill="1" applyBorder="1" applyAlignment="1">
      <alignment horizontal="center" vertical="top" wrapText="1"/>
    </xf>
    <xf numFmtId="0" fontId="9" fillId="0" borderId="26" xfId="0" applyFont="1" applyFill="1" applyBorder="1" applyAlignment="1">
      <alignment horizontal="right" vertical="top" wrapText="1"/>
    </xf>
    <xf numFmtId="0" fontId="9" fillId="0" borderId="27" xfId="0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right" vertical="top" wrapText="1"/>
    </xf>
    <xf numFmtId="0" fontId="9" fillId="0" borderId="28" xfId="0" applyFont="1" applyFill="1" applyBorder="1" applyAlignment="1">
      <alignment horizontal="right" vertical="top" wrapText="1"/>
    </xf>
    <xf numFmtId="0" fontId="9" fillId="0" borderId="27" xfId="0" applyFont="1" applyFill="1" applyBorder="1" applyAlignment="1">
      <alignment horizontal="center" vertical="top" wrapText="1"/>
    </xf>
    <xf numFmtId="0" fontId="9" fillId="0" borderId="29" xfId="0" applyFont="1" applyFill="1" applyBorder="1" applyAlignment="1">
      <alignment horizontal="left" vertical="top" wrapText="1"/>
    </xf>
    <xf numFmtId="0" fontId="10" fillId="0" borderId="29" xfId="0" applyFont="1" applyFill="1" applyBorder="1" applyAlignment="1">
      <alignment horizontal="left" vertical="top" wrapText="1" indent="1"/>
    </xf>
    <xf numFmtId="0" fontId="9" fillId="0" borderId="29" xfId="0" applyFont="1" applyFill="1" applyBorder="1" applyAlignment="1">
      <alignment horizontal="right" vertical="top" wrapText="1"/>
    </xf>
    <xf numFmtId="0" fontId="0" fillId="0" borderId="30" xfId="0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center" vertical="top" wrapText="1"/>
    </xf>
    <xf numFmtId="0" fontId="9" fillId="0" borderId="31" xfId="0" applyFont="1" applyFill="1" applyBorder="1" applyAlignment="1">
      <alignment horizontal="left" vertical="top" wrapText="1"/>
    </xf>
    <xf numFmtId="0" fontId="9" fillId="0" borderId="31" xfId="0" applyFont="1" applyFill="1" applyBorder="1" applyAlignment="1">
      <alignment horizontal="left" vertical="top" wrapText="1" indent="2"/>
    </xf>
    <xf numFmtId="0" fontId="9" fillId="0" borderId="31" xfId="0" applyFont="1" applyFill="1" applyBorder="1" applyAlignment="1">
      <alignment horizontal="right" vertical="top" wrapText="1"/>
    </xf>
    <xf numFmtId="0" fontId="9" fillId="0" borderId="31" xfId="0" applyFont="1" applyFill="1" applyBorder="1" applyAlignment="1">
      <alignment horizontal="center" vertical="top" wrapText="1"/>
    </xf>
    <xf numFmtId="0" fontId="9" fillId="0" borderId="32" xfId="0" applyFont="1" applyFill="1" applyBorder="1" applyAlignment="1">
      <alignment horizontal="left" vertical="top" wrapText="1"/>
    </xf>
    <xf numFmtId="0" fontId="9" fillId="0" borderId="32" xfId="0" applyFont="1" applyFill="1" applyBorder="1" applyAlignment="1">
      <alignment horizontal="right" vertical="top" wrapText="1"/>
    </xf>
    <xf numFmtId="0" fontId="11" fillId="0" borderId="32" xfId="0" applyFont="1" applyFill="1" applyBorder="1" applyAlignment="1">
      <alignment horizontal="right" vertical="top" wrapText="1"/>
    </xf>
    <xf numFmtId="0" fontId="11" fillId="0" borderId="32" xfId="0" applyFont="1" applyFill="1" applyBorder="1" applyAlignment="1">
      <alignment horizontal="center" vertical="top" wrapText="1"/>
    </xf>
    <xf numFmtId="0" fontId="9" fillId="0" borderId="33" xfId="0" applyFont="1" applyFill="1" applyBorder="1" applyAlignment="1">
      <alignment horizontal="left" vertical="top" wrapText="1"/>
    </xf>
    <xf numFmtId="0" fontId="9" fillId="0" borderId="33" xfId="0" applyFont="1" applyFill="1" applyBorder="1" applyAlignment="1">
      <alignment horizontal="left" vertical="top" wrapText="1" indent="1"/>
    </xf>
    <xf numFmtId="0" fontId="9" fillId="0" borderId="33" xfId="0" applyFont="1" applyFill="1" applyBorder="1" applyAlignment="1">
      <alignment horizontal="right" vertical="top" wrapText="1"/>
    </xf>
    <xf numFmtId="0" fontId="9" fillId="0" borderId="33" xfId="0" applyFont="1" applyFill="1" applyBorder="1" applyAlignment="1">
      <alignment horizontal="center" vertical="top" wrapText="1"/>
    </xf>
    <xf numFmtId="0" fontId="0" fillId="0" borderId="34" xfId="0" applyFill="1" applyBorder="1" applyAlignment="1">
      <alignment horizontal="left" wrapText="1"/>
    </xf>
    <xf numFmtId="0" fontId="9" fillId="0" borderId="38" xfId="0" applyFont="1" applyFill="1" applyBorder="1" applyAlignment="1">
      <alignment horizontal="left" vertical="top" wrapText="1" indent="3"/>
    </xf>
    <xf numFmtId="0" fontId="9" fillId="0" borderId="38" xfId="0" applyFont="1" applyFill="1" applyBorder="1" applyAlignment="1">
      <alignment horizontal="left" vertical="top" wrapText="1"/>
    </xf>
    <xf numFmtId="0" fontId="9" fillId="0" borderId="44" xfId="0" applyFont="1" applyFill="1" applyBorder="1" applyAlignment="1">
      <alignment horizontal="right" vertical="top" wrapText="1"/>
    </xf>
    <xf numFmtId="0" fontId="0" fillId="0" borderId="32" xfId="0" applyFill="1" applyBorder="1" applyAlignment="1">
      <alignment horizontal="left" vertical="center" wrapText="1"/>
    </xf>
    <xf numFmtId="0" fontId="9" fillId="0" borderId="45" xfId="0" applyFont="1" applyFill="1" applyBorder="1" applyAlignment="1">
      <alignment horizontal="left" vertical="top" wrapText="1" indent="1"/>
    </xf>
    <xf numFmtId="0" fontId="9" fillId="0" borderId="46" xfId="0" applyFont="1" applyFill="1" applyBorder="1" applyAlignment="1">
      <alignment horizontal="left" vertical="top" wrapText="1" indent="1"/>
    </xf>
    <xf numFmtId="0" fontId="9" fillId="0" borderId="47" xfId="0" applyFont="1" applyFill="1" applyBorder="1" applyAlignment="1">
      <alignment horizontal="left" vertical="top" wrapText="1" indent="1"/>
    </xf>
    <xf numFmtId="0" fontId="9" fillId="0" borderId="32" xfId="0" applyFont="1" applyFill="1" applyBorder="1" applyAlignment="1">
      <alignment horizontal="left" vertical="top" wrapText="1" indent="1"/>
    </xf>
    <xf numFmtId="0" fontId="9" fillId="0" borderId="32" xfId="0" applyFont="1" applyFill="1" applyBorder="1" applyAlignment="1">
      <alignment horizontal="left" vertical="top" wrapText="1" indent="2"/>
    </xf>
    <xf numFmtId="0" fontId="33" fillId="0" borderId="1" xfId="0" applyFont="1" applyFill="1" applyBorder="1" applyAlignment="1">
      <alignment horizontal="left" vertical="top" wrapText="1" indent="2"/>
    </xf>
    <xf numFmtId="10" fontId="35" fillId="0" borderId="1" xfId="0" applyNumberFormat="1" applyFont="1" applyFill="1" applyBorder="1" applyAlignment="1">
      <alignment horizontal="center" vertical="top" shrinkToFit="1"/>
    </xf>
    <xf numFmtId="0" fontId="36" fillId="0" borderId="1" xfId="0" applyFont="1" applyFill="1" applyBorder="1" applyAlignment="1">
      <alignment horizontal="left" vertical="top" wrapText="1" indent="2"/>
    </xf>
    <xf numFmtId="4" fontId="38" fillId="0" borderId="1" xfId="0" applyNumberFormat="1" applyFont="1" applyFill="1" applyBorder="1" applyAlignment="1">
      <alignment horizontal="center" vertical="top" shrinkToFit="1"/>
    </xf>
    <xf numFmtId="0" fontId="41" fillId="3" borderId="51" xfId="0" applyFont="1" applyFill="1" applyBorder="1" applyAlignment="1">
      <alignment horizontal="center" vertical="top" wrapText="1"/>
    </xf>
    <xf numFmtId="0" fontId="42" fillId="0" borderId="52" xfId="0" applyFont="1" applyFill="1" applyBorder="1" applyAlignment="1">
      <alignment horizontal="left" vertical="top" wrapText="1"/>
    </xf>
    <xf numFmtId="0" fontId="41" fillId="3" borderId="51" xfId="0" applyFont="1" applyFill="1" applyBorder="1" applyAlignment="1">
      <alignment horizontal="left" vertical="top" wrapText="1" indent="3"/>
    </xf>
    <xf numFmtId="0" fontId="42" fillId="0" borderId="52" xfId="0" applyFont="1" applyFill="1" applyBorder="1" applyAlignment="1">
      <alignment horizontal="left" wrapText="1"/>
    </xf>
    <xf numFmtId="0" fontId="42" fillId="0" borderId="51" xfId="0" applyFont="1" applyFill="1" applyBorder="1" applyAlignment="1">
      <alignment horizontal="left" wrapText="1"/>
    </xf>
    <xf numFmtId="0" fontId="42" fillId="3" borderId="53" xfId="0" applyFont="1" applyFill="1" applyBorder="1" applyAlignment="1">
      <alignment horizontal="left" vertical="top" wrapText="1" indent="3"/>
    </xf>
    <xf numFmtId="0" fontId="42" fillId="0" borderId="1" xfId="0" applyFont="1" applyFill="1" applyBorder="1" applyAlignment="1">
      <alignment horizontal="right" vertical="top" wrapText="1"/>
    </xf>
    <xf numFmtId="0" fontId="42" fillId="0" borderId="53" xfId="0" applyFont="1" applyFill="1" applyBorder="1" applyAlignment="1">
      <alignment horizontal="left" vertical="top" wrapText="1" indent="8"/>
    </xf>
    <xf numFmtId="0" fontId="42" fillId="0" borderId="53" xfId="0" applyFont="1" applyFill="1" applyBorder="1" applyAlignment="1">
      <alignment horizontal="left" vertical="center" wrapText="1" indent="8"/>
    </xf>
    <xf numFmtId="0" fontId="42" fillId="0" borderId="53" xfId="0" applyFont="1" applyFill="1" applyBorder="1" applyAlignment="1">
      <alignment horizontal="left" vertical="top" wrapText="1" indent="7"/>
    </xf>
    <xf numFmtId="0" fontId="42" fillId="0" borderId="52" xfId="0" applyFont="1" applyFill="1" applyBorder="1" applyAlignment="1">
      <alignment horizontal="left" vertical="center" wrapText="1" indent="8"/>
    </xf>
    <xf numFmtId="0" fontId="42" fillId="0" borderId="53" xfId="0" applyFont="1" applyFill="1" applyBorder="1" applyAlignment="1">
      <alignment horizontal="left" vertical="top" wrapText="1" indent="6"/>
    </xf>
    <xf numFmtId="0" fontId="41" fillId="3" borderId="1" xfId="0" applyFont="1" applyFill="1" applyBorder="1" applyAlignment="1">
      <alignment horizontal="left" vertical="top" wrapText="1" indent="3"/>
    </xf>
    <xf numFmtId="0" fontId="41" fillId="0" borderId="52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left" vertical="top" wrapText="1" indent="8"/>
    </xf>
    <xf numFmtId="0" fontId="46" fillId="3" borderId="51" xfId="0" applyFont="1" applyFill="1" applyBorder="1" applyAlignment="1">
      <alignment horizontal="left" vertical="top" wrapText="1" indent="3"/>
    </xf>
    <xf numFmtId="0" fontId="41" fillId="0" borderId="53" xfId="0" applyFont="1" applyFill="1" applyBorder="1" applyAlignment="1">
      <alignment horizontal="left" vertical="center" wrapText="1" indent="6"/>
    </xf>
    <xf numFmtId="0" fontId="46" fillId="3" borderId="53" xfId="0" applyFont="1" applyFill="1" applyBorder="1" applyAlignment="1">
      <alignment horizontal="left" vertical="top" wrapText="1" indent="3"/>
    </xf>
    <xf numFmtId="0" fontId="41" fillId="0" borderId="1" xfId="0" applyFont="1" applyFill="1" applyBorder="1" applyAlignment="1">
      <alignment horizontal="left" vertical="top" wrapText="1" indent="10"/>
    </xf>
    <xf numFmtId="164" fontId="42" fillId="0" borderId="1" xfId="0" applyNumberFormat="1" applyFont="1" applyFill="1" applyBorder="1" applyAlignment="1">
      <alignment horizontal="center" vertical="center" shrinkToFit="1"/>
    </xf>
    <xf numFmtId="0" fontId="45" fillId="0" borderId="1" xfId="0" applyFont="1" applyFill="1" applyBorder="1" applyAlignment="1">
      <alignment horizontal="center" vertical="center" wrapText="1"/>
    </xf>
    <xf numFmtId="165" fontId="45" fillId="0" borderId="1" xfId="1" applyNumberFormat="1" applyFont="1" applyFill="1" applyBorder="1" applyAlignment="1">
      <alignment horizontal="center" vertical="center" wrapText="1"/>
    </xf>
    <xf numFmtId="2" fontId="42" fillId="0" borderId="1" xfId="0" applyNumberFormat="1" applyFont="1" applyFill="1" applyBorder="1" applyAlignment="1">
      <alignment horizontal="center" vertical="center" shrinkToFit="1"/>
    </xf>
    <xf numFmtId="0" fontId="42" fillId="0" borderId="0" xfId="0" applyFont="1" applyFill="1" applyBorder="1" applyAlignment="1">
      <alignment horizontal="left" vertical="center"/>
    </xf>
    <xf numFmtId="0" fontId="41" fillId="0" borderId="54" xfId="0" applyFont="1" applyFill="1" applyBorder="1" applyAlignment="1">
      <alignment horizontal="center" vertical="center" wrapText="1"/>
    </xf>
    <xf numFmtId="10" fontId="41" fillId="0" borderId="54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42" fillId="0" borderId="52" xfId="0" applyFont="1" applyFill="1" applyBorder="1" applyAlignment="1">
      <alignment horizontal="center" vertical="center" wrapText="1"/>
    </xf>
    <xf numFmtId="0" fontId="41" fillId="0" borderId="52" xfId="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42" fillId="0" borderId="1" xfId="0" applyFont="1" applyFill="1" applyBorder="1" applyAlignment="1">
      <alignment horizontal="left" vertical="center" wrapText="1"/>
    </xf>
    <xf numFmtId="165" fontId="42" fillId="0" borderId="1" xfId="1" applyNumberFormat="1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left" vertical="center" wrapText="1"/>
    </xf>
    <xf numFmtId="1" fontId="42" fillId="0" borderId="1" xfId="0" applyNumberFormat="1" applyFont="1" applyFill="1" applyBorder="1" applyAlignment="1">
      <alignment horizontal="center" vertical="center" shrinkToFit="1"/>
    </xf>
    <xf numFmtId="165" fontId="41" fillId="0" borderId="1" xfId="0" applyNumberFormat="1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right" vertical="center" wrapText="1"/>
    </xf>
    <xf numFmtId="0" fontId="41" fillId="0" borderId="3" xfId="0" applyFont="1" applyFill="1" applyBorder="1" applyAlignment="1">
      <alignment horizontal="right" vertical="center" wrapText="1"/>
    </xf>
    <xf numFmtId="0" fontId="41" fillId="0" borderId="4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left" vertical="top" wrapText="1" indent="13"/>
    </xf>
    <xf numFmtId="0" fontId="41" fillId="0" borderId="2" xfId="0" applyFont="1" applyFill="1" applyBorder="1" applyAlignment="1">
      <alignment horizontal="left" vertical="center" wrapText="1"/>
    </xf>
    <xf numFmtId="0" fontId="41" fillId="0" borderId="3" xfId="0" applyFont="1" applyFill="1" applyBorder="1" applyAlignment="1">
      <alignment horizontal="left" vertical="center" wrapText="1"/>
    </xf>
    <xf numFmtId="0" fontId="41" fillId="0" borderId="4" xfId="0" applyFont="1" applyFill="1" applyBorder="1" applyAlignment="1">
      <alignment horizontal="left" vertical="center" wrapText="1"/>
    </xf>
    <xf numFmtId="0" fontId="41" fillId="0" borderId="5" xfId="0" applyFont="1" applyFill="1" applyBorder="1" applyAlignment="1">
      <alignment horizontal="left" vertical="center" wrapText="1"/>
    </xf>
    <xf numFmtId="0" fontId="41" fillId="0" borderId="6" xfId="0" applyFont="1" applyFill="1" applyBorder="1" applyAlignment="1">
      <alignment horizontal="left" vertical="center" wrapText="1"/>
    </xf>
    <xf numFmtId="0" fontId="41" fillId="0" borderId="7" xfId="0" applyFont="1" applyFill="1" applyBorder="1" applyAlignment="1">
      <alignment horizontal="left" vertical="center" wrapText="1"/>
    </xf>
    <xf numFmtId="0" fontId="41" fillId="0" borderId="55" xfId="0" applyFont="1" applyFill="1" applyBorder="1" applyAlignment="1">
      <alignment horizontal="left" vertical="center" wrapText="1"/>
    </xf>
    <xf numFmtId="0" fontId="42" fillId="0" borderId="54" xfId="0" applyFont="1" applyFill="1" applyBorder="1" applyAlignment="1">
      <alignment horizontal="center" vertical="center" wrapText="1"/>
    </xf>
    <xf numFmtId="0" fontId="41" fillId="0" borderId="7" xfId="0" applyFont="1" applyFill="1" applyBorder="1" applyAlignment="1">
      <alignment horizontal="center" vertical="center" wrapText="1"/>
    </xf>
    <xf numFmtId="0" fontId="41" fillId="0" borderId="55" xfId="0" applyFont="1" applyFill="1" applyBorder="1" applyAlignment="1">
      <alignment horizontal="center" vertical="center" wrapText="1"/>
    </xf>
    <xf numFmtId="0" fontId="41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right" vertical="top" wrapText="1"/>
    </xf>
    <xf numFmtId="0" fontId="4" fillId="2" borderId="15" xfId="0" applyFont="1" applyFill="1" applyBorder="1" applyAlignment="1">
      <alignment horizontal="right" vertical="top" wrapText="1"/>
    </xf>
    <xf numFmtId="0" fontId="4" fillId="2" borderId="16" xfId="0" applyFont="1" applyFill="1" applyBorder="1" applyAlignment="1">
      <alignment horizontal="right" vertical="top" wrapText="1"/>
    </xf>
    <xf numFmtId="0" fontId="0" fillId="0" borderId="42" xfId="0" applyFill="1" applyBorder="1" applyAlignment="1">
      <alignment horizontal="left" vertical="center" wrapText="1"/>
    </xf>
    <xf numFmtId="0" fontId="0" fillId="0" borderId="43" xfId="0" applyFill="1" applyBorder="1" applyAlignment="1">
      <alignment horizontal="left" vertical="center" wrapText="1"/>
    </xf>
    <xf numFmtId="0" fontId="9" fillId="0" borderId="48" xfId="0" applyFont="1" applyFill="1" applyBorder="1" applyAlignment="1">
      <alignment horizontal="center" vertical="top" wrapText="1"/>
    </xf>
    <xf numFmtId="0" fontId="9" fillId="0" borderId="49" xfId="0" applyFont="1" applyFill="1" applyBorder="1" applyAlignment="1">
      <alignment horizontal="center" vertical="top" wrapText="1"/>
    </xf>
    <xf numFmtId="0" fontId="9" fillId="0" borderId="50" xfId="0" applyFont="1" applyFill="1" applyBorder="1" applyAlignment="1">
      <alignment horizontal="center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 indent="4"/>
    </xf>
    <xf numFmtId="0" fontId="0" fillId="0" borderId="17" xfId="0" applyFill="1" applyBorder="1" applyAlignment="1">
      <alignment horizontal="left" vertical="top" wrapText="1" indent="3"/>
    </xf>
    <xf numFmtId="0" fontId="0" fillId="0" borderId="18" xfId="0" applyFill="1" applyBorder="1" applyAlignment="1">
      <alignment horizontal="left" vertical="top" wrapText="1" indent="3"/>
    </xf>
    <xf numFmtId="0" fontId="0" fillId="0" borderId="19" xfId="0" applyFill="1" applyBorder="1" applyAlignment="1">
      <alignment horizontal="left" vertical="top" wrapText="1" indent="3"/>
    </xf>
    <xf numFmtId="0" fontId="0" fillId="0" borderId="18" xfId="0" applyFill="1" applyBorder="1" applyAlignment="1">
      <alignment horizontal="left" vertical="top" wrapText="1" indent="1"/>
    </xf>
    <xf numFmtId="0" fontId="0" fillId="0" borderId="35" xfId="0" applyFill="1" applyBorder="1" applyAlignment="1">
      <alignment horizontal="left" wrapText="1"/>
    </xf>
    <xf numFmtId="0" fontId="0" fillId="0" borderId="36" xfId="0" applyFill="1" applyBorder="1" applyAlignment="1">
      <alignment horizontal="left" wrapText="1"/>
    </xf>
    <xf numFmtId="0" fontId="0" fillId="0" borderId="37" xfId="0" applyFill="1" applyBorder="1" applyAlignment="1">
      <alignment horizontal="left" wrapText="1"/>
    </xf>
    <xf numFmtId="0" fontId="0" fillId="0" borderId="39" xfId="0" applyFill="1" applyBorder="1" applyAlignment="1">
      <alignment horizontal="center" vertical="top" wrapText="1"/>
    </xf>
    <xf numFmtId="0" fontId="0" fillId="0" borderId="40" xfId="0" applyFill="1" applyBorder="1" applyAlignment="1">
      <alignment horizontal="center" vertical="top" wrapText="1"/>
    </xf>
    <xf numFmtId="0" fontId="0" fillId="0" borderId="41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" fontId="32" fillId="0" borderId="51" xfId="0" applyNumberFormat="1" applyFont="1" applyFill="1" applyBorder="1" applyAlignment="1">
      <alignment horizontal="center" vertical="top" shrinkToFit="1"/>
    </xf>
    <xf numFmtId="1" fontId="32" fillId="0" borderId="52" xfId="0" applyNumberFormat="1" applyFont="1" applyFill="1" applyBorder="1" applyAlignment="1">
      <alignment horizontal="center" vertical="top" shrinkToFit="1"/>
    </xf>
    <xf numFmtId="0" fontId="1" fillId="0" borderId="51" xfId="0" applyFont="1" applyFill="1" applyBorder="1" applyAlignment="1">
      <alignment horizontal="left" vertical="top" wrapText="1"/>
    </xf>
    <xf numFmtId="0" fontId="1" fillId="0" borderId="52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 vertical="center" wrapText="1" indent="9"/>
    </xf>
    <xf numFmtId="0" fontId="0" fillId="0" borderId="3" xfId="0" applyFill="1" applyBorder="1" applyAlignment="1">
      <alignment horizontal="left" vertical="center" wrapText="1" indent="9"/>
    </xf>
    <xf numFmtId="0" fontId="0" fillId="0" borderId="4" xfId="0" applyFill="1" applyBorder="1" applyAlignment="1">
      <alignment horizontal="left" vertical="center" wrapText="1" indent="9"/>
    </xf>
    <xf numFmtId="0" fontId="0" fillId="0" borderId="2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1" fontId="49" fillId="4" borderId="1" xfId="0" applyNumberFormat="1" applyFont="1" applyFill="1" applyBorder="1" applyAlignment="1">
      <alignment horizontal="center" vertical="center" shrinkToFit="1"/>
    </xf>
    <xf numFmtId="0" fontId="42" fillId="4" borderId="1" xfId="0" applyFont="1" applyFill="1" applyBorder="1" applyAlignment="1">
      <alignment horizontal="left" vertical="center" wrapText="1"/>
    </xf>
    <xf numFmtId="0" fontId="41" fillId="4" borderId="1" xfId="0" applyFont="1" applyFill="1" applyBorder="1" applyAlignment="1">
      <alignment horizontal="left" vertical="center" wrapText="1"/>
    </xf>
    <xf numFmtId="165" fontId="41" fillId="4" borderId="1" xfId="0" applyNumberFormat="1" applyFont="1" applyFill="1" applyBorder="1" applyAlignment="1">
      <alignment horizontal="center" vertical="center" wrapText="1"/>
    </xf>
    <xf numFmtId="165" fontId="42" fillId="4" borderId="1" xfId="1" applyNumberFormat="1" applyFont="1" applyFill="1" applyBorder="1" applyAlignment="1">
      <alignment horizontal="left" vertical="center" wrapText="1"/>
    </xf>
    <xf numFmtId="165" fontId="45" fillId="4" borderId="1" xfId="1" applyNumberFormat="1" applyFont="1" applyFill="1" applyBorder="1" applyAlignment="1">
      <alignment horizontal="center" vertical="center" wrapText="1"/>
    </xf>
    <xf numFmtId="165" fontId="41" fillId="4" borderId="1" xfId="1" applyNumberFormat="1" applyFont="1" applyFill="1" applyBorder="1" applyAlignment="1">
      <alignment horizontal="center" vertical="center" wrapText="1"/>
    </xf>
    <xf numFmtId="165" fontId="45" fillId="5" borderId="1" xfId="1" applyNumberFormat="1" applyFont="1" applyFill="1" applyBorder="1" applyAlignment="1">
      <alignment horizontal="center" vertical="center" wrapText="1"/>
    </xf>
    <xf numFmtId="165" fontId="42" fillId="5" borderId="1" xfId="1" applyNumberFormat="1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55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3" fillId="0" borderId="54" xfId="0" applyFont="1" applyFill="1" applyBorder="1" applyAlignment="1">
      <alignment horizontal="center" vertical="top" wrapText="1"/>
    </xf>
    <xf numFmtId="0" fontId="1" fillId="0" borderId="54" xfId="0" applyFont="1" applyFill="1" applyBorder="1" applyAlignment="1">
      <alignment horizontal="center" vertical="top" wrapText="1"/>
    </xf>
    <xf numFmtId="44" fontId="1" fillId="0" borderId="54" xfId="1" applyFont="1" applyFill="1" applyBorder="1" applyAlignment="1">
      <alignment horizontal="center" vertical="top" wrapText="1"/>
    </xf>
    <xf numFmtId="44" fontId="33" fillId="0" borderId="1" xfId="0" applyNumberFormat="1" applyFont="1" applyFill="1" applyBorder="1" applyAlignment="1">
      <alignment horizontal="center" vertical="top" wrapText="1"/>
    </xf>
    <xf numFmtId="4" fontId="33" fillId="0" borderId="1" xfId="0" applyNumberFormat="1" applyFont="1" applyFill="1" applyBorder="1" applyAlignment="1">
      <alignment horizontal="center" vertical="top" wrapText="1"/>
    </xf>
    <xf numFmtId="10" fontId="35" fillId="0" borderId="1" xfId="2" applyNumberFormat="1" applyFont="1" applyFill="1" applyBorder="1" applyAlignment="1">
      <alignment horizontal="center" vertical="top" shrinkToFi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7" Type="http://schemas.openxmlformats.org/officeDocument/2006/relationships/image" Target="../media/image8.jpeg"/><Relationship Id="rId2" Type="http://schemas.openxmlformats.org/officeDocument/2006/relationships/image" Target="../media/image3.pn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5" Type="http://schemas.openxmlformats.org/officeDocument/2006/relationships/image" Target="../media/image6.jpe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276190</xdr:colOff>
      <xdr:row>0</xdr:row>
      <xdr:rowOff>9899</xdr:rowOff>
    </xdr:from>
    <xdr:ext cx="495114" cy="437992"/>
    <xdr:pic>
      <xdr:nvPicPr>
        <xdr:cNvPr id="2" name="image1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95114" cy="437992"/>
        </a:xfrm>
        <a:prstGeom prst="rect">
          <a:avLst/>
        </a:prstGeom>
      </xdr:spPr>
    </xdr:pic>
    <xdr:clientData/>
  </xdr:oneCellAnchor>
  <xdr:oneCellAnchor>
    <xdr:from>
      <xdr:col>0</xdr:col>
      <xdr:colOff>304038</xdr:colOff>
      <xdr:row>63</xdr:row>
      <xdr:rowOff>96011</xdr:rowOff>
    </xdr:from>
    <xdr:ext cx="5184648" cy="495681"/>
    <xdr:grpSp>
      <xdr:nvGrpSpPr>
        <xdr:cNvPr id="3" name="Group 3"/>
        <xdr:cNvGrpSpPr/>
      </xdr:nvGrpSpPr>
      <xdr:grpSpPr>
        <a:xfrm>
          <a:off x="304038" y="23394161"/>
          <a:ext cx="5184648" cy="495681"/>
          <a:chOff x="0" y="493948"/>
          <a:chExt cx="5184648" cy="495681"/>
        </a:xfrm>
      </xdr:grpSpPr>
      <xdr:sp macro="" textlink="">
        <xdr:nvSpPr>
          <xdr:cNvPr id="5" name="Textbox 5"/>
          <xdr:cNvSpPr txBox="1"/>
        </xdr:nvSpPr>
        <xdr:spPr>
          <a:xfrm>
            <a:off x="146303" y="510740"/>
            <a:ext cx="3025140" cy="908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600" b="0">
                <a:latin typeface="Arial MT"/>
                <a:cs typeface="Arial MT"/>
              </a:rPr>
              <a:t>C</a:t>
            </a:r>
            <a:r>
              <a:rPr sz="600" b="0" spc="-15">
                <a:latin typeface="Arial MT"/>
                <a:cs typeface="Arial MT"/>
              </a:rPr>
              <a:t>a</a:t>
            </a:r>
            <a:r>
              <a:rPr sz="600" b="0" spc="0">
                <a:latin typeface="Arial MT"/>
                <a:cs typeface="Arial MT"/>
              </a:rPr>
              <a:t>r</a:t>
            </a:r>
            <a:r>
              <a:rPr sz="600" b="0" spc="-10">
                <a:latin typeface="Arial MT"/>
                <a:cs typeface="Arial MT"/>
              </a:rPr>
              <a:t>i</a:t>
            </a:r>
            <a:r>
              <a:rPr sz="600" b="0" spc="10">
                <a:latin typeface="Arial MT"/>
                <a:cs typeface="Arial MT"/>
              </a:rPr>
              <a:t>m</a:t>
            </a:r>
            <a:r>
              <a:rPr sz="600" b="0" spc="-5">
                <a:latin typeface="Arial MT"/>
                <a:cs typeface="Arial MT"/>
              </a:rPr>
              <a:t>b</a:t>
            </a:r>
            <a:r>
              <a:rPr sz="600" b="0" spc="0">
                <a:latin typeface="Arial MT"/>
                <a:cs typeface="Arial MT"/>
              </a:rPr>
              <a:t>o</a:t>
            </a:r>
            <a:r>
              <a:rPr sz="600" b="0" spc="5">
                <a:latin typeface="Arial MT"/>
                <a:cs typeface="Arial MT"/>
              </a:rPr>
              <a:t> </a:t>
            </a:r>
            <a:r>
              <a:rPr sz="600" b="0" spc="0">
                <a:latin typeface="Arial MT"/>
                <a:cs typeface="Arial MT"/>
              </a:rPr>
              <a:t>e</a:t>
            </a:r>
            <a:r>
              <a:rPr sz="600" b="0" spc="5">
                <a:latin typeface="Arial MT"/>
                <a:cs typeface="Arial MT"/>
              </a:rPr>
              <a:t> </a:t>
            </a:r>
            <a:r>
              <a:rPr sz="600" b="0" spc="-15">
                <a:latin typeface="Arial MT"/>
                <a:cs typeface="Arial MT"/>
              </a:rPr>
              <a:t>a</a:t>
            </a:r>
            <a:r>
              <a:rPr sz="600" b="0" spc="5">
                <a:latin typeface="Arial MT"/>
                <a:cs typeface="Arial MT"/>
              </a:rPr>
              <a:t>ss</a:t>
            </a:r>
            <a:r>
              <a:rPr sz="600" b="0" spc="-10">
                <a:latin typeface="Arial MT"/>
                <a:cs typeface="Arial MT"/>
              </a:rPr>
              <a:t>i</a:t>
            </a:r>
            <a:r>
              <a:rPr sz="600" b="0" spc="-20">
                <a:latin typeface="Arial MT"/>
                <a:cs typeface="Arial MT"/>
              </a:rPr>
              <a:t>n</a:t>
            </a:r>
            <a:r>
              <a:rPr sz="600" b="0" spc="-15">
                <a:latin typeface="Arial MT"/>
                <a:cs typeface="Arial MT"/>
              </a:rPr>
              <a:t>a</a:t>
            </a:r>
            <a:r>
              <a:rPr sz="600" b="0" spc="5">
                <a:latin typeface="Arial MT"/>
                <a:cs typeface="Arial MT"/>
              </a:rPr>
              <a:t>t</a:t>
            </a:r>
            <a:r>
              <a:rPr sz="600" b="0" spc="-20">
                <a:latin typeface="Arial MT"/>
                <a:cs typeface="Arial MT"/>
              </a:rPr>
              <a:t>u</a:t>
            </a:r>
            <a:r>
              <a:rPr sz="600" b="0" spc="0">
                <a:latin typeface="Arial MT"/>
                <a:cs typeface="Arial MT"/>
              </a:rPr>
              <a:t>ra</a:t>
            </a:r>
            <a:r>
              <a:rPr sz="600" b="0" spc="5">
                <a:latin typeface="Arial MT"/>
                <a:cs typeface="Arial MT"/>
              </a:rPr>
              <a:t> </a:t>
            </a:r>
            <a:r>
              <a:rPr sz="600" b="0" spc="-15">
                <a:latin typeface="Arial MT"/>
                <a:cs typeface="Arial MT"/>
              </a:rPr>
              <a:t>d</a:t>
            </a:r>
            <a:r>
              <a:rPr sz="600" b="0" spc="0">
                <a:latin typeface="Arial MT"/>
                <a:cs typeface="Arial MT"/>
              </a:rPr>
              <a:t>o</a:t>
            </a:r>
            <a:r>
              <a:rPr sz="600" b="0" spc="5">
                <a:latin typeface="Arial MT"/>
                <a:cs typeface="Arial MT"/>
              </a:rPr>
              <a:t> </a:t>
            </a:r>
            <a:r>
              <a:rPr sz="600" b="0" spc="-5">
                <a:latin typeface="Arial MT"/>
                <a:cs typeface="Arial MT"/>
              </a:rPr>
              <a:t>e</a:t>
            </a:r>
            <a:r>
              <a:rPr sz="600" b="0" spc="-20">
                <a:latin typeface="Arial MT"/>
                <a:cs typeface="Arial MT"/>
              </a:rPr>
              <a:t>n</a:t>
            </a:r>
            <a:r>
              <a:rPr sz="600" b="0" spc="5">
                <a:latin typeface="Arial MT"/>
                <a:cs typeface="Arial MT"/>
              </a:rPr>
              <a:t>g</a:t>
            </a:r>
            <a:r>
              <a:rPr sz="600" b="0" spc="-15">
                <a:latin typeface="Arial MT"/>
                <a:cs typeface="Arial MT"/>
              </a:rPr>
              <a:t>e</a:t>
            </a:r>
            <a:r>
              <a:rPr sz="600" b="0" spc="-20">
                <a:latin typeface="Arial MT"/>
                <a:cs typeface="Arial MT"/>
              </a:rPr>
              <a:t>nh</a:t>
            </a:r>
            <a:r>
              <a:rPr sz="600" b="0" spc="-5">
                <a:latin typeface="Arial MT"/>
                <a:cs typeface="Arial MT"/>
              </a:rPr>
              <a:t>e</a:t>
            </a:r>
            <a:r>
              <a:rPr sz="600" b="0" spc="-15">
                <a:latin typeface="Arial MT"/>
                <a:cs typeface="Arial MT"/>
              </a:rPr>
              <a:t>i</a:t>
            </a:r>
            <a:r>
              <a:rPr sz="600" b="0" spc="0">
                <a:latin typeface="Arial MT"/>
                <a:cs typeface="Arial MT"/>
              </a:rPr>
              <a:t>ro</a:t>
            </a:r>
            <a:r>
              <a:rPr sz="600" b="0" spc="5">
                <a:latin typeface="Arial MT"/>
                <a:cs typeface="Arial MT"/>
              </a:rPr>
              <a:t> </a:t>
            </a:r>
            <a:r>
              <a:rPr sz="600" b="0" spc="10">
                <a:latin typeface="Arial MT"/>
                <a:cs typeface="Arial MT"/>
              </a:rPr>
              <a:t>r</a:t>
            </a:r>
            <a:r>
              <a:rPr sz="600" b="0" spc="-15">
                <a:latin typeface="Arial MT"/>
                <a:cs typeface="Arial MT"/>
              </a:rPr>
              <a:t>e</a:t>
            </a:r>
            <a:r>
              <a:rPr sz="600" b="0" spc="5">
                <a:latin typeface="Arial MT"/>
                <a:cs typeface="Arial MT"/>
              </a:rPr>
              <a:t>s</a:t>
            </a:r>
            <a:r>
              <a:rPr sz="600" b="0" spc="-5">
                <a:latin typeface="Arial MT"/>
                <a:cs typeface="Arial MT"/>
              </a:rPr>
              <a:t>po</a:t>
            </a:r>
            <a:r>
              <a:rPr sz="600" b="0" spc="-20">
                <a:latin typeface="Arial MT"/>
                <a:cs typeface="Arial MT"/>
              </a:rPr>
              <a:t>n</a:t>
            </a:r>
            <a:r>
              <a:rPr sz="600" b="0" spc="5">
                <a:latin typeface="Arial MT"/>
                <a:cs typeface="Arial MT"/>
              </a:rPr>
              <a:t>s</a:t>
            </a:r>
            <a:r>
              <a:rPr sz="600" b="0" spc="-15">
                <a:latin typeface="Arial MT"/>
                <a:cs typeface="Arial MT"/>
              </a:rPr>
              <a:t>á</a:t>
            </a:r>
            <a:r>
              <a:rPr sz="600" b="0" spc="5">
                <a:latin typeface="Arial MT"/>
                <a:cs typeface="Arial MT"/>
              </a:rPr>
              <a:t>v</a:t>
            </a:r>
            <a:r>
              <a:rPr sz="600" b="0" spc="-5">
                <a:latin typeface="Arial MT"/>
                <a:cs typeface="Arial MT"/>
              </a:rPr>
              <a:t>e</a:t>
            </a:r>
            <a:r>
              <a:rPr sz="600" b="0" spc="0">
                <a:latin typeface="Arial MT"/>
                <a:cs typeface="Arial MT"/>
              </a:rPr>
              <a:t>l t</a:t>
            </a:r>
            <a:r>
              <a:rPr sz="600" b="0" spc="-5">
                <a:latin typeface="Arial MT"/>
                <a:cs typeface="Arial MT"/>
              </a:rPr>
              <a:t>é</a:t>
            </a:r>
            <a:r>
              <a:rPr sz="600" b="0" spc="5">
                <a:latin typeface="Arial MT"/>
                <a:cs typeface="Arial MT"/>
              </a:rPr>
              <a:t>c</a:t>
            </a:r>
            <a:r>
              <a:rPr sz="600" b="0" spc="-20">
                <a:latin typeface="Arial MT"/>
                <a:cs typeface="Arial MT"/>
              </a:rPr>
              <a:t>n</a:t>
            </a:r>
            <a:r>
              <a:rPr sz="600" b="0" spc="-10">
                <a:latin typeface="Arial MT"/>
                <a:cs typeface="Arial MT"/>
              </a:rPr>
              <a:t>i</a:t>
            </a:r>
            <a:r>
              <a:rPr sz="600" b="0" spc="5">
                <a:latin typeface="Arial MT"/>
                <a:cs typeface="Arial MT"/>
              </a:rPr>
              <a:t>c</a:t>
            </a:r>
            <a:r>
              <a:rPr sz="600" b="0" spc="0">
                <a:latin typeface="Arial MT"/>
                <a:cs typeface="Arial MT"/>
              </a:rPr>
              <a:t>o</a:t>
            </a:r>
            <a:r>
              <a:rPr sz="600" b="0" spc="5">
                <a:latin typeface="Arial MT"/>
                <a:cs typeface="Arial MT"/>
              </a:rPr>
              <a:t> </a:t>
            </a:r>
            <a:r>
              <a:rPr sz="600" b="0" spc="-5">
                <a:latin typeface="Arial MT"/>
                <a:cs typeface="Arial MT"/>
              </a:rPr>
              <a:t>pe</a:t>
            </a:r>
            <a:r>
              <a:rPr sz="600" b="0" spc="-15">
                <a:latin typeface="Arial MT"/>
                <a:cs typeface="Arial MT"/>
              </a:rPr>
              <a:t>l</a:t>
            </a:r>
            <a:r>
              <a:rPr sz="600" b="0" spc="0">
                <a:latin typeface="Arial MT"/>
                <a:cs typeface="Arial MT"/>
              </a:rPr>
              <a:t>a</a:t>
            </a:r>
            <a:r>
              <a:rPr sz="600" b="0" spc="5">
                <a:latin typeface="Arial MT"/>
                <a:cs typeface="Arial MT"/>
              </a:rPr>
              <a:t> </a:t>
            </a:r>
            <a:r>
              <a:rPr sz="600" b="0" spc="-5">
                <a:latin typeface="Arial MT"/>
                <a:cs typeface="Arial MT"/>
              </a:rPr>
              <a:t>e</a:t>
            </a:r>
            <a:r>
              <a:rPr sz="600" b="0" spc="-10">
                <a:latin typeface="Arial MT"/>
                <a:cs typeface="Arial MT"/>
              </a:rPr>
              <a:t>l</a:t>
            </a:r>
            <a:r>
              <a:rPr sz="600" b="0" spc="-5">
                <a:latin typeface="Arial MT"/>
                <a:cs typeface="Arial MT"/>
              </a:rPr>
              <a:t>a</a:t>
            </a:r>
            <a:r>
              <a:rPr sz="600" b="0" spc="-15">
                <a:latin typeface="Arial MT"/>
                <a:cs typeface="Arial MT"/>
              </a:rPr>
              <a:t>b</a:t>
            </a:r>
            <a:r>
              <a:rPr sz="600" b="0" spc="-5">
                <a:latin typeface="Arial MT"/>
                <a:cs typeface="Arial MT"/>
              </a:rPr>
              <a:t>o</a:t>
            </a:r>
            <a:r>
              <a:rPr sz="600" b="0" spc="0">
                <a:latin typeface="Arial MT"/>
                <a:cs typeface="Arial MT"/>
              </a:rPr>
              <a:t>r</a:t>
            </a:r>
            <a:r>
              <a:rPr sz="600" b="0" spc="-5">
                <a:latin typeface="Arial MT"/>
                <a:cs typeface="Arial MT"/>
              </a:rPr>
              <a:t>a</a:t>
            </a:r>
            <a:r>
              <a:rPr sz="600" b="0" spc="5">
                <a:latin typeface="Arial MT"/>
                <a:cs typeface="Arial MT"/>
              </a:rPr>
              <a:t>ç</a:t>
            </a:r>
            <a:r>
              <a:rPr sz="600" b="0" spc="-15">
                <a:latin typeface="Arial MT"/>
                <a:cs typeface="Arial MT"/>
              </a:rPr>
              <a:t>ã</a:t>
            </a:r>
            <a:r>
              <a:rPr sz="600" b="0" spc="0">
                <a:latin typeface="Arial MT"/>
                <a:cs typeface="Arial MT"/>
              </a:rPr>
              <a:t>o</a:t>
            </a:r>
            <a:r>
              <a:rPr sz="600" b="0" spc="5">
                <a:latin typeface="Arial MT"/>
                <a:cs typeface="Arial MT"/>
              </a:rPr>
              <a:t> </a:t>
            </a:r>
            <a:r>
              <a:rPr sz="600" b="0" spc="-5">
                <a:latin typeface="Arial MT"/>
                <a:cs typeface="Arial MT"/>
              </a:rPr>
              <a:t>d</a:t>
            </a:r>
            <a:r>
              <a:rPr sz="600" b="0" spc="0">
                <a:latin typeface="Arial MT"/>
                <a:cs typeface="Arial MT"/>
              </a:rPr>
              <a:t>a</a:t>
            </a:r>
            <a:r>
              <a:rPr sz="600" b="0" spc="5">
                <a:latin typeface="Arial MT"/>
                <a:cs typeface="Arial MT"/>
              </a:rPr>
              <a:t> </a:t>
            </a:r>
            <a:r>
              <a:rPr sz="600" b="0" spc="-5">
                <a:latin typeface="Arial MT"/>
                <a:cs typeface="Arial MT"/>
              </a:rPr>
              <a:t>p</a:t>
            </a:r>
            <a:r>
              <a:rPr sz="600" b="0" spc="-10">
                <a:latin typeface="Arial MT"/>
                <a:cs typeface="Arial MT"/>
              </a:rPr>
              <a:t>l</a:t>
            </a:r>
            <a:r>
              <a:rPr sz="600" b="0" spc="-5">
                <a:latin typeface="Arial MT"/>
                <a:cs typeface="Arial MT"/>
              </a:rPr>
              <a:t>a</a:t>
            </a:r>
            <a:r>
              <a:rPr sz="600" b="0" spc="-20">
                <a:latin typeface="Arial MT"/>
                <a:cs typeface="Arial MT"/>
              </a:rPr>
              <a:t>n</a:t>
            </a:r>
            <a:r>
              <a:rPr sz="600" b="0" spc="-15">
                <a:latin typeface="Arial MT"/>
                <a:cs typeface="Arial MT"/>
              </a:rPr>
              <a:t>i</a:t>
            </a:r>
            <a:r>
              <a:rPr sz="600" b="0" spc="-10">
                <a:latin typeface="Arial MT"/>
                <a:cs typeface="Arial MT"/>
              </a:rPr>
              <a:t>l</a:t>
            </a:r>
            <a:r>
              <a:rPr sz="600" b="0" spc="-20">
                <a:latin typeface="Arial MT"/>
                <a:cs typeface="Arial MT"/>
              </a:rPr>
              <a:t>h</a:t>
            </a:r>
            <a:r>
              <a:rPr sz="600" b="0" spc="0">
                <a:latin typeface="Arial MT"/>
                <a:cs typeface="Arial MT"/>
              </a:rPr>
              <a:t>a</a:t>
            </a:r>
          </a:p>
        </xdr:txBody>
      </xdr:sp>
      <xdr:sp macro="" textlink="">
        <xdr:nvSpPr>
          <xdr:cNvPr id="6" name="Shape 6"/>
          <xdr:cNvSpPr/>
        </xdr:nvSpPr>
        <xdr:spPr>
          <a:xfrm>
            <a:off x="0" y="493948"/>
            <a:ext cx="3293745" cy="9525"/>
          </a:xfrm>
          <a:custGeom>
            <a:avLst/>
            <a:gdLst/>
            <a:ahLst/>
            <a:cxnLst/>
            <a:rect l="0" t="0" r="0" b="0"/>
            <a:pathLst>
              <a:path w="3293745" h="9525">
                <a:moveTo>
                  <a:pt x="3293364" y="9144"/>
                </a:moveTo>
                <a:lnTo>
                  <a:pt x="0" y="9144"/>
                </a:lnTo>
                <a:lnTo>
                  <a:pt x="0" y="0"/>
                </a:lnTo>
                <a:lnTo>
                  <a:pt x="3293364" y="0"/>
                </a:lnTo>
                <a:lnTo>
                  <a:pt x="3293364" y="9144"/>
                </a:lnTo>
                <a:close/>
              </a:path>
            </a:pathLst>
          </a:custGeom>
          <a:solidFill>
            <a:srgbClr val="000000">
              <a:alpha val="50000"/>
            </a:srgbClr>
          </a:solidFill>
        </xdr:spPr>
      </xdr:sp>
      <xdr:sp macro="" textlink="">
        <xdr:nvSpPr>
          <xdr:cNvPr id="8" name="Shape 8"/>
          <xdr:cNvSpPr/>
        </xdr:nvSpPr>
        <xdr:spPr>
          <a:xfrm>
            <a:off x="0" y="980104"/>
            <a:ext cx="3293745" cy="9525"/>
          </a:xfrm>
          <a:custGeom>
            <a:avLst/>
            <a:gdLst/>
            <a:ahLst/>
            <a:cxnLst/>
            <a:rect l="0" t="0" r="0" b="0"/>
            <a:pathLst>
              <a:path w="3293745" h="9525">
                <a:moveTo>
                  <a:pt x="3293364" y="9143"/>
                </a:moveTo>
                <a:lnTo>
                  <a:pt x="0" y="9143"/>
                </a:lnTo>
                <a:lnTo>
                  <a:pt x="0" y="0"/>
                </a:lnTo>
                <a:lnTo>
                  <a:pt x="3293364" y="0"/>
                </a:lnTo>
                <a:lnTo>
                  <a:pt x="3293364" y="9143"/>
                </a:lnTo>
                <a:close/>
              </a:path>
            </a:pathLst>
          </a:custGeom>
          <a:solidFill>
            <a:srgbClr val="000000">
              <a:alpha val="50000"/>
            </a:srgbClr>
          </a:solidFill>
        </xdr:spPr>
      </xdr:sp>
      <xdr:sp macro="" textlink="">
        <xdr:nvSpPr>
          <xdr:cNvPr id="11" name="Shape 11"/>
          <xdr:cNvSpPr/>
        </xdr:nvSpPr>
        <xdr:spPr>
          <a:xfrm>
            <a:off x="3805428" y="493948"/>
            <a:ext cx="1379220" cy="9525"/>
          </a:xfrm>
          <a:custGeom>
            <a:avLst/>
            <a:gdLst/>
            <a:ahLst/>
            <a:cxnLst/>
            <a:rect l="0" t="0" r="0" b="0"/>
            <a:pathLst>
              <a:path w="1379220" h="9525">
                <a:moveTo>
                  <a:pt x="1379219" y="9144"/>
                </a:moveTo>
                <a:lnTo>
                  <a:pt x="0" y="9144"/>
                </a:lnTo>
                <a:lnTo>
                  <a:pt x="0" y="0"/>
                </a:lnTo>
                <a:lnTo>
                  <a:pt x="1379219" y="0"/>
                </a:lnTo>
                <a:lnTo>
                  <a:pt x="1379219" y="9144"/>
                </a:lnTo>
                <a:close/>
              </a:path>
            </a:pathLst>
          </a:custGeom>
          <a:solidFill>
            <a:srgbClr val="000000">
              <a:alpha val="50000"/>
            </a:srgbClr>
          </a:solidFill>
        </xdr:spPr>
      </xdr:sp>
    </xdr:grp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649093</xdr:colOff>
      <xdr:row>23</xdr:row>
      <xdr:rowOff>0</xdr:rowOff>
    </xdr:from>
    <xdr:ext cx="819746" cy="643127"/>
    <xdr:pic>
      <xdr:nvPicPr>
        <xdr:cNvPr id="18" name="image7.jpe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9746" cy="643127"/>
        </a:xfrm>
        <a:prstGeom prst="rect">
          <a:avLst/>
        </a:prstGeom>
      </xdr:spPr>
    </xdr:pic>
    <xdr:clientData/>
  </xdr:oneCellAnchor>
  <xdr:oneCellAnchor>
    <xdr:from>
      <xdr:col>3</xdr:col>
      <xdr:colOff>348419</xdr:colOff>
      <xdr:row>16</xdr:row>
      <xdr:rowOff>128016</xdr:rowOff>
    </xdr:from>
    <xdr:ext cx="2209800" cy="0"/>
    <xdr:sp macro="" textlink="">
      <xdr:nvSpPr>
        <xdr:cNvPr id="19" name="Shape 19"/>
        <xdr:cNvSpPr/>
      </xdr:nvSpPr>
      <xdr:spPr>
        <a:xfrm>
          <a:off x="0" y="0"/>
          <a:ext cx="2209800" cy="0"/>
        </a:xfrm>
        <a:custGeom>
          <a:avLst/>
          <a:gdLst/>
          <a:ahLst/>
          <a:cxnLst/>
          <a:rect l="0" t="0" r="0" b="0"/>
          <a:pathLst>
            <a:path w="2209800">
              <a:moveTo>
                <a:pt x="0" y="0"/>
              </a:moveTo>
              <a:lnTo>
                <a:pt x="2209353" y="0"/>
              </a:lnTo>
            </a:path>
          </a:pathLst>
        </a:custGeom>
        <a:ln w="9144">
          <a:solidFill>
            <a:srgbClr val="000000"/>
          </a:solidFill>
        </a:ln>
      </xdr:spPr>
    </xdr:sp>
    <xdr:clientData/>
  </xdr:oneCellAnchor>
  <xdr:oneCellAnchor>
    <xdr:from>
      <xdr:col>0</xdr:col>
      <xdr:colOff>646045</xdr:colOff>
      <xdr:row>24</xdr:row>
      <xdr:rowOff>0</xdr:rowOff>
    </xdr:from>
    <xdr:ext cx="6265424" cy="542544"/>
    <xdr:pic>
      <xdr:nvPicPr>
        <xdr:cNvPr id="20" name="image8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265424" cy="542544"/>
        </a:xfrm>
        <a:prstGeom prst="rect">
          <a:avLst/>
        </a:prstGeom>
      </xdr:spPr>
    </xdr:pic>
    <xdr:clientData/>
  </xdr:oneCellAnchor>
  <xdr:oneCellAnchor>
    <xdr:from>
      <xdr:col>6</xdr:col>
      <xdr:colOff>299274</xdr:colOff>
      <xdr:row>21</xdr:row>
      <xdr:rowOff>567217</xdr:rowOff>
    </xdr:from>
    <xdr:ext cx="304738" cy="569976"/>
    <xdr:pic>
      <xdr:nvPicPr>
        <xdr:cNvPr id="21" name="image9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4738" cy="569976"/>
        </a:xfrm>
        <a:prstGeom prst="rect">
          <a:avLst/>
        </a:prstGeom>
      </xdr:spPr>
    </xdr:pic>
    <xdr:clientData/>
  </xdr:oneCellAnchor>
  <xdr:oneCellAnchor>
    <xdr:from>
      <xdr:col>1</xdr:col>
      <xdr:colOff>263599</xdr:colOff>
      <xdr:row>10</xdr:row>
      <xdr:rowOff>105156</xdr:rowOff>
    </xdr:from>
    <xdr:ext cx="15236" cy="85344"/>
    <xdr:pic>
      <xdr:nvPicPr>
        <xdr:cNvPr id="22" name="image10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36" cy="85344"/>
        </a:xfrm>
        <a:prstGeom prst="rect">
          <a:avLst/>
        </a:prstGeom>
      </xdr:spPr>
    </xdr:pic>
    <xdr:clientData/>
  </xdr:oneCellAnchor>
  <xdr:oneCellAnchor>
    <xdr:from>
      <xdr:col>0</xdr:col>
      <xdr:colOff>898978</xdr:colOff>
      <xdr:row>25</xdr:row>
      <xdr:rowOff>0</xdr:rowOff>
    </xdr:from>
    <xdr:ext cx="5939790" cy="457200"/>
    <xdr:grpSp>
      <xdr:nvGrpSpPr>
        <xdr:cNvPr id="23" name="Group 23"/>
        <xdr:cNvGrpSpPr/>
      </xdr:nvGrpSpPr>
      <xdr:grpSpPr>
        <a:xfrm>
          <a:off x="898978" y="9105900"/>
          <a:ext cx="5939790" cy="457200"/>
          <a:chOff x="0" y="0"/>
          <a:chExt cx="5939790" cy="457200"/>
        </a:xfrm>
      </xdr:grpSpPr>
      <xdr:pic>
        <xdr:nvPicPr>
          <xdr:cNvPr id="24" name="image11.jpeg"/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151454" y="316991"/>
            <a:ext cx="3787900" cy="140208"/>
          </a:xfrm>
          <a:prstGeom prst="rect">
            <a:avLst/>
          </a:prstGeom>
        </xdr:spPr>
      </xdr:pic>
      <xdr:pic>
        <xdr:nvPicPr>
          <xdr:cNvPr id="25" name="image12.jpeg"/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5771748" cy="295656"/>
          </a:xfrm>
          <a:prstGeom prst="rect">
            <a:avLst/>
          </a:prstGeom>
        </xdr:spPr>
      </xdr:pic>
    </xdr:grpSp>
    <xdr:clientData/>
  </xdr:oneCellAnchor>
  <xdr:oneCellAnchor>
    <xdr:from>
      <xdr:col>1</xdr:col>
      <xdr:colOff>438616</xdr:colOff>
      <xdr:row>26</xdr:row>
      <xdr:rowOff>0</xdr:rowOff>
    </xdr:from>
    <xdr:ext cx="3382598" cy="536448"/>
    <xdr:pic>
      <xdr:nvPicPr>
        <xdr:cNvPr id="26" name="image13.jpe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382598" cy="536448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532637</xdr:colOff>
      <xdr:row>22</xdr:row>
      <xdr:rowOff>425958</xdr:rowOff>
    </xdr:from>
    <xdr:ext cx="3910965" cy="10795"/>
    <xdr:sp macro="" textlink="">
      <xdr:nvSpPr>
        <xdr:cNvPr id="2" name="Shape 2"/>
        <xdr:cNvSpPr/>
      </xdr:nvSpPr>
      <xdr:spPr>
        <a:xfrm>
          <a:off x="532637" y="4788408"/>
          <a:ext cx="3910965" cy="10795"/>
        </a:xfrm>
        <a:custGeom>
          <a:avLst/>
          <a:gdLst/>
          <a:ahLst/>
          <a:cxnLst/>
          <a:rect l="0" t="0" r="0" b="0"/>
          <a:pathLst>
            <a:path w="3910965" h="10795">
              <a:moveTo>
                <a:pt x="3910584" y="10667"/>
              </a:moveTo>
              <a:lnTo>
                <a:pt x="0" y="10667"/>
              </a:lnTo>
              <a:lnTo>
                <a:pt x="0" y="0"/>
              </a:lnTo>
              <a:lnTo>
                <a:pt x="3910584" y="0"/>
              </a:lnTo>
              <a:lnTo>
                <a:pt x="3910584" y="10667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2</xdr:col>
      <xdr:colOff>820674</xdr:colOff>
      <xdr:row>22</xdr:row>
      <xdr:rowOff>425958</xdr:rowOff>
    </xdr:from>
    <xdr:ext cx="1438910" cy="10795"/>
    <xdr:sp macro="" textlink="">
      <xdr:nvSpPr>
        <xdr:cNvPr id="3" name="Shape 3"/>
        <xdr:cNvSpPr/>
      </xdr:nvSpPr>
      <xdr:spPr>
        <a:xfrm>
          <a:off x="5468874" y="4788408"/>
          <a:ext cx="1438910" cy="10795"/>
        </a:xfrm>
        <a:custGeom>
          <a:avLst/>
          <a:gdLst/>
          <a:ahLst/>
          <a:cxnLst/>
          <a:rect l="0" t="0" r="0" b="0"/>
          <a:pathLst>
            <a:path w="1438910" h="10795">
              <a:moveTo>
                <a:pt x="1438656" y="10667"/>
              </a:moveTo>
              <a:lnTo>
                <a:pt x="0" y="10667"/>
              </a:lnTo>
              <a:lnTo>
                <a:pt x="0" y="0"/>
              </a:lnTo>
              <a:lnTo>
                <a:pt x="1438656" y="0"/>
              </a:lnTo>
              <a:lnTo>
                <a:pt x="1438656" y="10667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0</xdr:col>
      <xdr:colOff>532637</xdr:colOff>
      <xdr:row>24</xdr:row>
      <xdr:rowOff>147065</xdr:rowOff>
    </xdr:from>
    <xdr:ext cx="3910965" cy="10795"/>
    <xdr:sp macro="" textlink="">
      <xdr:nvSpPr>
        <xdr:cNvPr id="5" name="Shape 5"/>
        <xdr:cNvSpPr/>
      </xdr:nvSpPr>
      <xdr:spPr>
        <a:xfrm>
          <a:off x="532637" y="6700265"/>
          <a:ext cx="3910965" cy="10795"/>
        </a:xfrm>
        <a:custGeom>
          <a:avLst/>
          <a:gdLst/>
          <a:ahLst/>
          <a:cxnLst/>
          <a:rect l="0" t="0" r="0" b="0"/>
          <a:pathLst>
            <a:path w="3910965" h="10795">
              <a:moveTo>
                <a:pt x="3910584" y="10667"/>
              </a:moveTo>
              <a:lnTo>
                <a:pt x="0" y="10667"/>
              </a:lnTo>
              <a:lnTo>
                <a:pt x="0" y="0"/>
              </a:lnTo>
              <a:lnTo>
                <a:pt x="3910584" y="0"/>
              </a:lnTo>
              <a:lnTo>
                <a:pt x="3910584" y="10667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0</xdr:col>
      <xdr:colOff>345223</xdr:colOff>
      <xdr:row>0</xdr:row>
      <xdr:rowOff>114046</xdr:rowOff>
    </xdr:from>
    <xdr:ext cx="536373" cy="479551"/>
    <xdr:pic>
      <xdr:nvPicPr>
        <xdr:cNvPr id="7" name="image2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5223" y="114046"/>
          <a:ext cx="536373" cy="479551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3448811</xdr:colOff>
      <xdr:row>1</xdr:row>
      <xdr:rowOff>193547</xdr:rowOff>
    </xdr:from>
    <xdr:ext cx="7620" cy="99060"/>
    <xdr:sp macro="" textlink="">
      <xdr:nvSpPr>
        <xdr:cNvPr id="2" name="Shape 2"/>
        <xdr:cNvSpPr/>
      </xdr:nvSpPr>
      <xdr:spPr>
        <a:xfrm>
          <a:off x="3448811" y="326897"/>
          <a:ext cx="7620" cy="99060"/>
        </a:xfrm>
        <a:custGeom>
          <a:avLst/>
          <a:gdLst/>
          <a:ahLst/>
          <a:cxnLst/>
          <a:rect l="0" t="0" r="0" b="0"/>
          <a:pathLst>
            <a:path w="7620" h="99060">
              <a:moveTo>
                <a:pt x="7619" y="99060"/>
              </a:moveTo>
              <a:lnTo>
                <a:pt x="0" y="99060"/>
              </a:lnTo>
              <a:lnTo>
                <a:pt x="0" y="0"/>
              </a:lnTo>
              <a:lnTo>
                <a:pt x="7619" y="0"/>
              </a:lnTo>
              <a:lnTo>
                <a:pt x="7619" y="9906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opLeftCell="A7" workbookViewId="0">
      <selection activeCell="F11" sqref="F11"/>
    </sheetView>
  </sheetViews>
  <sheetFormatPr defaultRowHeight="12.75"/>
  <cols>
    <col min="1" max="1" width="5.5" customWidth="1"/>
    <col min="2" max="2" width="10.83203125" customWidth="1"/>
    <col min="3" max="3" width="49.33203125" customWidth="1"/>
    <col min="4" max="4" width="9.33203125" customWidth="1"/>
    <col min="5" max="5" width="12.5" customWidth="1"/>
    <col min="6" max="6" width="14.83203125" customWidth="1"/>
    <col min="7" max="7" width="16" customWidth="1"/>
    <col min="8" max="8" width="21.1640625" customWidth="1"/>
    <col min="9" max="9" width="2.83203125" customWidth="1"/>
  </cols>
  <sheetData>
    <row r="1" spans="1:9" ht="50.25" customHeight="1">
      <c r="A1" s="126" t="s">
        <v>282</v>
      </c>
      <c r="B1" s="126"/>
      <c r="C1" s="126"/>
      <c r="D1" s="126"/>
      <c r="E1" s="126"/>
      <c r="F1" s="126"/>
      <c r="G1" s="126"/>
      <c r="H1" s="126"/>
      <c r="I1" s="126"/>
    </row>
    <row r="2" spans="1:9" ht="17.100000000000001" customHeight="1">
      <c r="A2" s="127" t="s">
        <v>184</v>
      </c>
      <c r="B2" s="128"/>
      <c r="C2" s="128"/>
      <c r="D2" s="128"/>
      <c r="E2" s="128"/>
      <c r="F2" s="128"/>
      <c r="G2" s="128"/>
      <c r="H2" s="129"/>
      <c r="I2" s="102"/>
    </row>
    <row r="3" spans="1:9" ht="17.100000000000001" customHeight="1">
      <c r="A3" s="119" t="s">
        <v>185</v>
      </c>
      <c r="B3" s="120"/>
      <c r="C3" s="120"/>
      <c r="D3" s="120"/>
      <c r="E3" s="121"/>
      <c r="F3" s="119" t="s">
        <v>186</v>
      </c>
      <c r="G3" s="120"/>
      <c r="H3" s="121"/>
      <c r="I3" s="102"/>
    </row>
    <row r="4" spans="1:9" ht="15.6" customHeight="1">
      <c r="A4" s="119" t="s">
        <v>187</v>
      </c>
      <c r="B4" s="120"/>
      <c r="C4" s="120"/>
      <c r="D4" s="120"/>
      <c r="E4" s="121"/>
      <c r="F4" s="119" t="s">
        <v>188</v>
      </c>
      <c r="G4" s="120"/>
      <c r="H4" s="121"/>
      <c r="I4" s="102"/>
    </row>
    <row r="5" spans="1:9" ht="15.6" customHeight="1">
      <c r="A5" s="119" t="s">
        <v>189</v>
      </c>
      <c r="B5" s="120"/>
      <c r="C5" s="120"/>
      <c r="D5" s="121"/>
      <c r="E5" s="119" t="s">
        <v>190</v>
      </c>
      <c r="F5" s="120"/>
      <c r="G5" s="120"/>
      <c r="H5" s="121"/>
      <c r="I5" s="102"/>
    </row>
    <row r="6" spans="1:9">
      <c r="A6" s="119" t="s">
        <v>191</v>
      </c>
      <c r="B6" s="120"/>
      <c r="C6" s="120"/>
      <c r="D6" s="121"/>
      <c r="E6" s="122" t="s">
        <v>192</v>
      </c>
      <c r="F6" s="123"/>
      <c r="G6" s="122" t="s">
        <v>193</v>
      </c>
      <c r="H6" s="123"/>
      <c r="I6" s="102"/>
    </row>
    <row r="7" spans="1:9" ht="17.100000000000001" customHeight="1">
      <c r="A7" s="119" t="s">
        <v>194</v>
      </c>
      <c r="B7" s="120"/>
      <c r="C7" s="120"/>
      <c r="D7" s="121"/>
      <c r="E7" s="124"/>
      <c r="F7" s="125"/>
      <c r="G7" s="103" t="s">
        <v>183</v>
      </c>
      <c r="H7" s="104">
        <v>0.2853</v>
      </c>
      <c r="I7" s="102"/>
    </row>
    <row r="8" spans="1:9" ht="38.25">
      <c r="A8" s="105" t="s">
        <v>195</v>
      </c>
      <c r="B8" s="105" t="s">
        <v>196</v>
      </c>
      <c r="C8" s="105" t="s">
        <v>197</v>
      </c>
      <c r="D8" s="105" t="s">
        <v>198</v>
      </c>
      <c r="E8" s="105" t="s">
        <v>199</v>
      </c>
      <c r="F8" s="106" t="s">
        <v>283</v>
      </c>
      <c r="G8" s="107" t="s">
        <v>284</v>
      </c>
      <c r="H8" s="108" t="s">
        <v>200</v>
      </c>
      <c r="I8" s="102"/>
    </row>
    <row r="9" spans="1:9" ht="14.1" customHeight="1">
      <c r="A9" s="173">
        <v>1</v>
      </c>
      <c r="B9" s="174"/>
      <c r="C9" s="175" t="s">
        <v>201</v>
      </c>
      <c r="D9" s="174"/>
      <c r="E9" s="174"/>
      <c r="F9" s="174"/>
      <c r="G9" s="174"/>
      <c r="H9" s="176">
        <f>SUM(H10)</f>
        <v>1988.3591000000001</v>
      </c>
      <c r="I9" s="102"/>
    </row>
    <row r="10" spans="1:9" ht="102">
      <c r="A10" s="98">
        <v>1.1000000000000001</v>
      </c>
      <c r="B10" s="99" t="s">
        <v>202</v>
      </c>
      <c r="C10" s="109" t="s">
        <v>203</v>
      </c>
      <c r="D10" s="99" t="s">
        <v>204</v>
      </c>
      <c r="E10" s="99" t="s">
        <v>205</v>
      </c>
      <c r="F10" s="180">
        <v>1547</v>
      </c>
      <c r="G10" s="100">
        <f>SUM(F10*LDI)+F10</f>
        <v>1988.3591000000001</v>
      </c>
      <c r="H10" s="100">
        <f>SUM(G10*E10)</f>
        <v>1988.3591000000001</v>
      </c>
      <c r="I10" s="102"/>
    </row>
    <row r="11" spans="1:9" ht="9.75" customHeight="1">
      <c r="A11" s="110"/>
      <c r="B11" s="110"/>
      <c r="C11" s="110"/>
      <c r="D11" s="110"/>
      <c r="E11" s="110"/>
      <c r="F11" s="181"/>
      <c r="G11" s="100"/>
      <c r="H11" s="111"/>
      <c r="I11" s="102"/>
    </row>
    <row r="12" spans="1:9" ht="14.1" customHeight="1">
      <c r="A12" s="173">
        <v>2</v>
      </c>
      <c r="B12" s="174"/>
      <c r="C12" s="175" t="s">
        <v>206</v>
      </c>
      <c r="D12" s="174"/>
      <c r="E12" s="174"/>
      <c r="F12" s="177"/>
      <c r="G12" s="178"/>
      <c r="H12" s="179">
        <f>SUM(H14:H31)</f>
        <v>2016.3786399999999</v>
      </c>
      <c r="I12" s="102"/>
    </row>
    <row r="13" spans="1:9" ht="9.75" customHeight="1">
      <c r="A13" s="174"/>
      <c r="B13" s="174"/>
      <c r="C13" s="175" t="s">
        <v>144</v>
      </c>
      <c r="D13" s="174"/>
      <c r="E13" s="174"/>
      <c r="F13" s="177"/>
      <c r="G13" s="178"/>
      <c r="H13" s="177"/>
      <c r="I13" s="102"/>
    </row>
    <row r="14" spans="1:9" ht="25.5">
      <c r="A14" s="98">
        <v>2.1</v>
      </c>
      <c r="B14" s="99" t="s">
        <v>207</v>
      </c>
      <c r="C14" s="109" t="s">
        <v>208</v>
      </c>
      <c r="D14" s="99" t="s">
        <v>209</v>
      </c>
      <c r="E14" s="99" t="s">
        <v>210</v>
      </c>
      <c r="F14" s="180"/>
      <c r="G14" s="100">
        <f t="shared" ref="G14:G20" si="0">SUM(F14*LDI)+F14</f>
        <v>0</v>
      </c>
      <c r="H14" s="100">
        <f>SUM(G14*E14)</f>
        <v>0</v>
      </c>
      <c r="I14" s="102"/>
    </row>
    <row r="15" spans="1:9">
      <c r="A15" s="98">
        <v>2.2000000000000002</v>
      </c>
      <c r="B15" s="99" t="s">
        <v>211</v>
      </c>
      <c r="C15" s="109" t="s">
        <v>212</v>
      </c>
      <c r="D15" s="99" t="s">
        <v>209</v>
      </c>
      <c r="E15" s="99" t="s">
        <v>213</v>
      </c>
      <c r="F15" s="180"/>
      <c r="G15" s="100">
        <f t="shared" si="0"/>
        <v>0</v>
      </c>
      <c r="H15" s="100">
        <f t="shared" ref="H15:H20" si="1">SUM(G15*E15)</f>
        <v>0</v>
      </c>
      <c r="I15" s="102"/>
    </row>
    <row r="16" spans="1:9" ht="51">
      <c r="A16" s="98">
        <v>2.2999999999999998</v>
      </c>
      <c r="B16" s="99" t="s">
        <v>214</v>
      </c>
      <c r="C16" s="109" t="s">
        <v>215</v>
      </c>
      <c r="D16" s="99" t="s">
        <v>216</v>
      </c>
      <c r="E16" s="99" t="s">
        <v>217</v>
      </c>
      <c r="F16" s="180"/>
      <c r="G16" s="100">
        <f t="shared" si="0"/>
        <v>0</v>
      </c>
      <c r="H16" s="100">
        <f t="shared" si="1"/>
        <v>0</v>
      </c>
      <c r="I16" s="102"/>
    </row>
    <row r="17" spans="1:9" ht="51">
      <c r="A17" s="98">
        <v>2.4</v>
      </c>
      <c r="B17" s="99" t="s">
        <v>218</v>
      </c>
      <c r="C17" s="109" t="s">
        <v>219</v>
      </c>
      <c r="D17" s="99" t="s">
        <v>216</v>
      </c>
      <c r="E17" s="99" t="s">
        <v>220</v>
      </c>
      <c r="F17" s="180"/>
      <c r="G17" s="100">
        <f t="shared" si="0"/>
        <v>0</v>
      </c>
      <c r="H17" s="100">
        <f t="shared" si="1"/>
        <v>0</v>
      </c>
      <c r="I17" s="102"/>
    </row>
    <row r="18" spans="1:9" ht="38.25">
      <c r="A18" s="98">
        <v>2.5</v>
      </c>
      <c r="B18" s="99" t="s">
        <v>221</v>
      </c>
      <c r="C18" s="109" t="s">
        <v>222</v>
      </c>
      <c r="D18" s="99" t="s">
        <v>209</v>
      </c>
      <c r="E18" s="99" t="s">
        <v>223</v>
      </c>
      <c r="F18" s="180">
        <v>1000</v>
      </c>
      <c r="G18" s="100">
        <f t="shared" si="0"/>
        <v>1285.3</v>
      </c>
      <c r="H18" s="100">
        <f t="shared" si="1"/>
        <v>1516.6539999999998</v>
      </c>
      <c r="I18" s="102"/>
    </row>
    <row r="19" spans="1:9" ht="51">
      <c r="A19" s="98">
        <v>2.6</v>
      </c>
      <c r="B19" s="99" t="s">
        <v>224</v>
      </c>
      <c r="C19" s="109" t="s">
        <v>225</v>
      </c>
      <c r="D19" s="99" t="s">
        <v>226</v>
      </c>
      <c r="E19" s="99" t="s">
        <v>227</v>
      </c>
      <c r="F19" s="180"/>
      <c r="G19" s="100">
        <f t="shared" si="0"/>
        <v>0</v>
      </c>
      <c r="H19" s="100">
        <f t="shared" si="1"/>
        <v>0</v>
      </c>
      <c r="I19" s="102"/>
    </row>
    <row r="20" spans="1:9" ht="63.75">
      <c r="A20" s="98">
        <v>2.7</v>
      </c>
      <c r="B20" s="99" t="s">
        <v>228</v>
      </c>
      <c r="C20" s="109" t="s">
        <v>229</v>
      </c>
      <c r="D20" s="99" t="s">
        <v>209</v>
      </c>
      <c r="E20" s="99" t="s">
        <v>230</v>
      </c>
      <c r="F20" s="180"/>
      <c r="G20" s="100">
        <f t="shared" si="0"/>
        <v>0</v>
      </c>
      <c r="H20" s="100">
        <f t="shared" si="1"/>
        <v>0</v>
      </c>
      <c r="I20" s="102"/>
    </row>
    <row r="21" spans="1:9" ht="9.75" customHeight="1">
      <c r="A21" s="110"/>
      <c r="B21" s="110"/>
      <c r="C21" s="110"/>
      <c r="D21" s="110"/>
      <c r="E21" s="110"/>
      <c r="F21" s="181"/>
      <c r="G21" s="100"/>
      <c r="H21" s="111"/>
      <c r="I21" s="102"/>
    </row>
    <row r="22" spans="1:9">
      <c r="A22" s="174"/>
      <c r="B22" s="174"/>
      <c r="C22" s="175" t="s">
        <v>145</v>
      </c>
      <c r="D22" s="174"/>
      <c r="E22" s="174"/>
      <c r="F22" s="177"/>
      <c r="G22" s="178"/>
      <c r="H22" s="177"/>
      <c r="I22" s="102"/>
    </row>
    <row r="23" spans="1:9" ht="25.5">
      <c r="A23" s="98">
        <v>2.8</v>
      </c>
      <c r="B23" s="99" t="s">
        <v>207</v>
      </c>
      <c r="C23" s="109" t="s">
        <v>208</v>
      </c>
      <c r="D23" s="99" t="s">
        <v>209</v>
      </c>
      <c r="E23" s="99" t="s">
        <v>231</v>
      </c>
      <c r="F23" s="180"/>
      <c r="G23" s="100">
        <f>SUM(F23*LDI)+F23</f>
        <v>0</v>
      </c>
      <c r="H23" s="100">
        <f>SUM(G23*E23)</f>
        <v>0</v>
      </c>
      <c r="I23" s="102"/>
    </row>
    <row r="24" spans="1:9">
      <c r="A24" s="98">
        <v>2.9</v>
      </c>
      <c r="B24" s="99" t="s">
        <v>211</v>
      </c>
      <c r="C24" s="109" t="s">
        <v>212</v>
      </c>
      <c r="D24" s="99" t="s">
        <v>209</v>
      </c>
      <c r="E24" s="99" t="s">
        <v>232</v>
      </c>
      <c r="F24" s="180"/>
      <c r="G24" s="100">
        <f>SUM(F24*LDI)+F24</f>
        <v>0</v>
      </c>
      <c r="H24" s="100">
        <f t="shared" ref="H24:H27" si="2">SUM(G24*E24)</f>
        <v>0</v>
      </c>
      <c r="I24" s="102"/>
    </row>
    <row r="25" spans="1:9" ht="38.25">
      <c r="A25" s="101">
        <v>2.1</v>
      </c>
      <c r="B25" s="99" t="s">
        <v>221</v>
      </c>
      <c r="C25" s="109" t="s">
        <v>222</v>
      </c>
      <c r="D25" s="99" t="s">
        <v>209</v>
      </c>
      <c r="E25" s="99" t="s">
        <v>233</v>
      </c>
      <c r="F25" s="180"/>
      <c r="G25" s="100">
        <f>SUM(F25*LDI)+F25</f>
        <v>0</v>
      </c>
      <c r="H25" s="100">
        <f t="shared" si="2"/>
        <v>0</v>
      </c>
      <c r="I25" s="102"/>
    </row>
    <row r="26" spans="1:9" ht="51">
      <c r="A26" s="101">
        <v>2.11</v>
      </c>
      <c r="B26" s="99" t="s">
        <v>224</v>
      </c>
      <c r="C26" s="109" t="s">
        <v>225</v>
      </c>
      <c r="D26" s="99" t="s">
        <v>226</v>
      </c>
      <c r="E26" s="99" t="s">
        <v>234</v>
      </c>
      <c r="F26" s="180"/>
      <c r="G26" s="100">
        <f>SUM(F26*LDI)+F26</f>
        <v>0</v>
      </c>
      <c r="H26" s="100">
        <f t="shared" si="2"/>
        <v>0</v>
      </c>
      <c r="I26" s="102"/>
    </row>
    <row r="27" spans="1:9" ht="63.75">
      <c r="A27" s="101">
        <v>2.12</v>
      </c>
      <c r="B27" s="99" t="s">
        <v>228</v>
      </c>
      <c r="C27" s="109" t="s">
        <v>229</v>
      </c>
      <c r="D27" s="99" t="s">
        <v>209</v>
      </c>
      <c r="E27" s="99" t="s">
        <v>235</v>
      </c>
      <c r="F27" s="180">
        <v>45</v>
      </c>
      <c r="G27" s="100">
        <f>SUM(F27*LDI)+F27</f>
        <v>57.838499999999996</v>
      </c>
      <c r="H27" s="100">
        <f t="shared" si="2"/>
        <v>499.72464000000002</v>
      </c>
      <c r="I27" s="102"/>
    </row>
    <row r="28" spans="1:9" ht="9.75" customHeight="1">
      <c r="A28" s="110"/>
      <c r="B28" s="110"/>
      <c r="C28" s="110"/>
      <c r="D28" s="110"/>
      <c r="E28" s="110"/>
      <c r="F28" s="181"/>
      <c r="G28" s="100"/>
      <c r="H28" s="111"/>
      <c r="I28" s="102"/>
    </row>
    <row r="29" spans="1:9">
      <c r="A29" s="174"/>
      <c r="B29" s="174"/>
      <c r="C29" s="175" t="s">
        <v>146</v>
      </c>
      <c r="D29" s="174"/>
      <c r="E29" s="174"/>
      <c r="F29" s="177"/>
      <c r="G29" s="178"/>
      <c r="H29" s="177"/>
      <c r="I29" s="102"/>
    </row>
    <row r="30" spans="1:9" ht="51">
      <c r="A30" s="101">
        <v>2.13</v>
      </c>
      <c r="B30" s="99" t="s">
        <v>224</v>
      </c>
      <c r="C30" s="109" t="s">
        <v>225</v>
      </c>
      <c r="D30" s="99" t="s">
        <v>226</v>
      </c>
      <c r="E30" s="99" t="s">
        <v>236</v>
      </c>
      <c r="F30" s="180"/>
      <c r="G30" s="100">
        <f>SUM(F30*LDI)+F30</f>
        <v>0</v>
      </c>
      <c r="H30" s="100">
        <f>SUM(G30*E30)</f>
        <v>0</v>
      </c>
      <c r="I30" s="102"/>
    </row>
    <row r="31" spans="1:9" ht="63.75">
      <c r="A31" s="101">
        <v>2.14</v>
      </c>
      <c r="B31" s="99" t="s">
        <v>228</v>
      </c>
      <c r="C31" s="109" t="s">
        <v>229</v>
      </c>
      <c r="D31" s="99" t="s">
        <v>209</v>
      </c>
      <c r="E31" s="99" t="s">
        <v>237</v>
      </c>
      <c r="F31" s="180"/>
      <c r="G31" s="100">
        <f>SUM(F31*LDI)+F31</f>
        <v>0</v>
      </c>
      <c r="H31" s="100">
        <f>SUM(G31*E31)</f>
        <v>0</v>
      </c>
      <c r="I31" s="102"/>
    </row>
    <row r="32" spans="1:9" ht="9.75" customHeight="1">
      <c r="A32" s="110"/>
      <c r="B32" s="110"/>
      <c r="C32" s="110"/>
      <c r="D32" s="110"/>
      <c r="E32" s="110"/>
      <c r="F32" s="181"/>
      <c r="G32" s="100"/>
      <c r="H32" s="111"/>
      <c r="I32" s="102"/>
    </row>
    <row r="33" spans="1:9">
      <c r="A33" s="173">
        <v>3</v>
      </c>
      <c r="B33" s="174"/>
      <c r="C33" s="175" t="s">
        <v>238</v>
      </c>
      <c r="D33" s="174"/>
      <c r="E33" s="174"/>
      <c r="F33" s="177"/>
      <c r="G33" s="178"/>
      <c r="H33" s="179">
        <f>SUM(H34)</f>
        <v>863.72159999999997</v>
      </c>
      <c r="I33" s="102"/>
    </row>
    <row r="34" spans="1:9" ht="51">
      <c r="A34" s="98">
        <v>3.1</v>
      </c>
      <c r="B34" s="99" t="s">
        <v>239</v>
      </c>
      <c r="C34" s="109" t="s">
        <v>240</v>
      </c>
      <c r="D34" s="99" t="s">
        <v>226</v>
      </c>
      <c r="E34" s="99" t="s">
        <v>241</v>
      </c>
      <c r="F34" s="180">
        <v>10</v>
      </c>
      <c r="G34" s="100">
        <f>SUM(F34*LDI)+F34</f>
        <v>12.853</v>
      </c>
      <c r="H34" s="100">
        <f>SUM(G34*E34)</f>
        <v>863.72159999999997</v>
      </c>
      <c r="I34" s="102"/>
    </row>
    <row r="35" spans="1:9" ht="9.75" customHeight="1">
      <c r="A35" s="110"/>
      <c r="B35" s="110"/>
      <c r="C35" s="110"/>
      <c r="D35" s="110"/>
      <c r="E35" s="110"/>
      <c r="F35" s="181"/>
      <c r="G35" s="100"/>
      <c r="H35" s="111"/>
      <c r="I35" s="102"/>
    </row>
    <row r="36" spans="1:9" ht="9.75" customHeight="1">
      <c r="A36" s="173">
        <v>4</v>
      </c>
      <c r="B36" s="174"/>
      <c r="C36" s="175" t="s">
        <v>242</v>
      </c>
      <c r="D36" s="174"/>
      <c r="E36" s="174"/>
      <c r="F36" s="177"/>
      <c r="G36" s="178"/>
      <c r="H36" s="179">
        <f>SUM(H38:H41)</f>
        <v>2961.3312000000001</v>
      </c>
      <c r="I36" s="102"/>
    </row>
    <row r="37" spans="1:9" ht="9.75" customHeight="1">
      <c r="A37" s="110"/>
      <c r="B37" s="110"/>
      <c r="C37" s="112" t="s">
        <v>243</v>
      </c>
      <c r="D37" s="110"/>
      <c r="E37" s="110"/>
      <c r="F37" s="181"/>
      <c r="G37" s="100"/>
      <c r="H37" s="111"/>
      <c r="I37" s="102"/>
    </row>
    <row r="38" spans="1:9" ht="25.5">
      <c r="A38" s="98">
        <v>4.2</v>
      </c>
      <c r="B38" s="99" t="s">
        <v>244</v>
      </c>
      <c r="C38" s="109" t="s">
        <v>245</v>
      </c>
      <c r="D38" s="99" t="s">
        <v>209</v>
      </c>
      <c r="E38" s="99" t="s">
        <v>246</v>
      </c>
      <c r="F38" s="180"/>
      <c r="G38" s="100">
        <f>SUM(F38*LDI)+F38</f>
        <v>0</v>
      </c>
      <c r="H38" s="100">
        <f>SUM(G38*E38)</f>
        <v>0</v>
      </c>
      <c r="I38" s="102"/>
    </row>
    <row r="39" spans="1:9">
      <c r="A39" s="110"/>
      <c r="B39" s="110"/>
      <c r="C39" s="112" t="s">
        <v>247</v>
      </c>
      <c r="D39" s="110"/>
      <c r="E39" s="110"/>
      <c r="F39" s="181"/>
      <c r="G39" s="100"/>
      <c r="H39" s="100"/>
      <c r="I39" s="102"/>
    </row>
    <row r="40" spans="1:9" ht="38.25">
      <c r="A40" s="98">
        <v>4.3</v>
      </c>
      <c r="B40" s="99" t="s">
        <v>248</v>
      </c>
      <c r="C40" s="109" t="s">
        <v>249</v>
      </c>
      <c r="D40" s="99" t="s">
        <v>226</v>
      </c>
      <c r="E40" s="99" t="s">
        <v>250</v>
      </c>
      <c r="F40" s="180"/>
      <c r="G40" s="100">
        <f>SUM(F40*LDI)+F40</f>
        <v>0</v>
      </c>
      <c r="H40" s="100">
        <f t="shared" ref="H39:H41" si="3">SUM(G40*E40)</f>
        <v>0</v>
      </c>
      <c r="I40" s="102"/>
    </row>
    <row r="41" spans="1:9" ht="38.25">
      <c r="A41" s="98">
        <v>4.4000000000000004</v>
      </c>
      <c r="B41" s="99" t="s">
        <v>251</v>
      </c>
      <c r="C41" s="109" t="s">
        <v>252</v>
      </c>
      <c r="D41" s="99" t="s">
        <v>226</v>
      </c>
      <c r="E41" s="99" t="s">
        <v>250</v>
      </c>
      <c r="F41" s="180">
        <v>12</v>
      </c>
      <c r="G41" s="100">
        <f>SUM(F41*LDI)+F41</f>
        <v>15.4236</v>
      </c>
      <c r="H41" s="100">
        <f t="shared" si="3"/>
        <v>2961.3312000000001</v>
      </c>
      <c r="I41" s="102"/>
    </row>
    <row r="42" spans="1:9" ht="9.75" customHeight="1">
      <c r="A42" s="110"/>
      <c r="B42" s="110"/>
      <c r="C42" s="110"/>
      <c r="D42" s="110"/>
      <c r="E42" s="110"/>
      <c r="F42" s="181"/>
      <c r="G42" s="100"/>
      <c r="H42" s="111"/>
      <c r="I42" s="102"/>
    </row>
    <row r="43" spans="1:9">
      <c r="A43" s="173">
        <v>5</v>
      </c>
      <c r="B43" s="174"/>
      <c r="C43" s="175" t="s">
        <v>253</v>
      </c>
      <c r="D43" s="174"/>
      <c r="E43" s="174"/>
      <c r="F43" s="177"/>
      <c r="G43" s="178"/>
      <c r="H43" s="179">
        <f>SUM(H44:H47)</f>
        <v>1002.534</v>
      </c>
      <c r="I43" s="102"/>
    </row>
    <row r="44" spans="1:9" ht="63.75">
      <c r="A44" s="98">
        <v>5.0999999999999996</v>
      </c>
      <c r="B44" s="99" t="s">
        <v>254</v>
      </c>
      <c r="C44" s="109" t="s">
        <v>255</v>
      </c>
      <c r="D44" s="99" t="s">
        <v>226</v>
      </c>
      <c r="E44" s="99" t="s">
        <v>256</v>
      </c>
      <c r="F44" s="180"/>
      <c r="G44" s="100">
        <f>SUM(F44*LDI)+F44</f>
        <v>0</v>
      </c>
      <c r="H44" s="100">
        <f>SUM(G44*E44)</f>
        <v>0</v>
      </c>
      <c r="I44" s="102"/>
    </row>
    <row r="45" spans="1:9" ht="25.5">
      <c r="A45" s="98">
        <v>5.2</v>
      </c>
      <c r="B45" s="113">
        <v>4722</v>
      </c>
      <c r="C45" s="109" t="s">
        <v>257</v>
      </c>
      <c r="D45" s="99" t="s">
        <v>209</v>
      </c>
      <c r="E45" s="99" t="s">
        <v>258</v>
      </c>
      <c r="F45" s="180"/>
      <c r="G45" s="100">
        <f>SUM(F45*LDI)+F45</f>
        <v>0</v>
      </c>
      <c r="H45" s="100">
        <f t="shared" ref="H45:H47" si="4">SUM(G45*E45)</f>
        <v>0</v>
      </c>
      <c r="I45" s="102"/>
    </row>
    <row r="46" spans="1:9" ht="76.5">
      <c r="A46" s="98">
        <v>5.3</v>
      </c>
      <c r="B46" s="113">
        <v>38054</v>
      </c>
      <c r="C46" s="110" t="s">
        <v>285</v>
      </c>
      <c r="D46" s="99" t="s">
        <v>259</v>
      </c>
      <c r="E46" s="99" t="s">
        <v>260</v>
      </c>
      <c r="F46" s="180">
        <v>13</v>
      </c>
      <c r="G46" s="100">
        <f>SUM(F46*LDI)+F46</f>
        <v>16.7089</v>
      </c>
      <c r="H46" s="100">
        <f t="shared" si="4"/>
        <v>1002.534</v>
      </c>
      <c r="I46" s="102"/>
    </row>
    <row r="47" spans="1:9" ht="38.25">
      <c r="A47" s="98">
        <v>5.4</v>
      </c>
      <c r="B47" s="113">
        <v>370</v>
      </c>
      <c r="C47" s="109" t="s">
        <v>261</v>
      </c>
      <c r="D47" s="99" t="s">
        <v>209</v>
      </c>
      <c r="E47" s="99" t="s">
        <v>262</v>
      </c>
      <c r="F47" s="180"/>
      <c r="G47" s="100">
        <f>SUM(F47*LDI)+F47</f>
        <v>0</v>
      </c>
      <c r="H47" s="100">
        <f t="shared" si="4"/>
        <v>0</v>
      </c>
      <c r="I47" s="102"/>
    </row>
    <row r="48" spans="1:9" ht="9.75" customHeight="1">
      <c r="A48" s="110"/>
      <c r="B48" s="110"/>
      <c r="C48" s="110"/>
      <c r="D48" s="110"/>
      <c r="E48" s="110"/>
      <c r="F48" s="181"/>
      <c r="G48" s="100"/>
      <c r="H48" s="111"/>
      <c r="I48" s="102"/>
    </row>
    <row r="49" spans="1:9" ht="14.1" customHeight="1">
      <c r="A49" s="173">
        <v>6</v>
      </c>
      <c r="B49" s="174"/>
      <c r="C49" s="175" t="s">
        <v>263</v>
      </c>
      <c r="D49" s="174"/>
      <c r="E49" s="174"/>
      <c r="F49" s="177"/>
      <c r="G49" s="178"/>
      <c r="H49" s="179">
        <f>SUM(H50:H52)</f>
        <v>1927.9499999999998</v>
      </c>
      <c r="I49" s="102"/>
    </row>
    <row r="50" spans="1:9" ht="51">
      <c r="A50" s="98">
        <v>6.1</v>
      </c>
      <c r="B50" s="99" t="s">
        <v>264</v>
      </c>
      <c r="C50" s="109" t="s">
        <v>265</v>
      </c>
      <c r="D50" s="99" t="s">
        <v>226</v>
      </c>
      <c r="E50" s="99" t="s">
        <v>266</v>
      </c>
      <c r="F50" s="180"/>
      <c r="G50" s="100">
        <f>SUM(F50*LDI)+F50</f>
        <v>0</v>
      </c>
      <c r="H50" s="100">
        <f>SUM(G50*E50)</f>
        <v>0</v>
      </c>
      <c r="I50" s="102"/>
    </row>
    <row r="51" spans="1:9" ht="25.5">
      <c r="A51" s="98">
        <v>6.2</v>
      </c>
      <c r="B51" s="99" t="s">
        <v>267</v>
      </c>
      <c r="C51" s="109" t="s">
        <v>268</v>
      </c>
      <c r="D51" s="99" t="s">
        <v>226</v>
      </c>
      <c r="E51" s="99" t="s">
        <v>269</v>
      </c>
      <c r="F51" s="180"/>
      <c r="G51" s="100">
        <f>SUM(F51*LDI)+F51</f>
        <v>0</v>
      </c>
      <c r="H51" s="100">
        <f t="shared" ref="H51:H52" si="5">SUM(G51*E51)</f>
        <v>0</v>
      </c>
      <c r="I51" s="102"/>
    </row>
    <row r="52" spans="1:9" ht="51">
      <c r="A52" s="98">
        <v>6.3</v>
      </c>
      <c r="B52" s="99" t="s">
        <v>270</v>
      </c>
      <c r="C52" s="109" t="s">
        <v>271</v>
      </c>
      <c r="D52" s="99" t="s">
        <v>226</v>
      </c>
      <c r="E52" s="99" t="s">
        <v>272</v>
      </c>
      <c r="F52" s="180">
        <v>15</v>
      </c>
      <c r="G52" s="100">
        <f>SUM(F52*LDI)+F52</f>
        <v>19.279499999999999</v>
      </c>
      <c r="H52" s="100">
        <f t="shared" si="5"/>
        <v>1927.9499999999998</v>
      </c>
      <c r="I52" s="102"/>
    </row>
    <row r="53" spans="1:9" ht="9.75" customHeight="1">
      <c r="A53" s="110"/>
      <c r="B53" s="110"/>
      <c r="C53" s="110"/>
      <c r="D53" s="110"/>
      <c r="E53" s="110"/>
      <c r="F53" s="181"/>
      <c r="G53" s="100"/>
      <c r="H53" s="111"/>
      <c r="I53" s="102"/>
    </row>
    <row r="54" spans="1:9" ht="9.75" customHeight="1">
      <c r="A54" s="173">
        <v>7</v>
      </c>
      <c r="B54" s="174"/>
      <c r="C54" s="175" t="s">
        <v>273</v>
      </c>
      <c r="D54" s="174"/>
      <c r="E54" s="174"/>
      <c r="F54" s="177"/>
      <c r="G54" s="178"/>
      <c r="H54" s="179">
        <f>SUM(H55:H56)</f>
        <v>2570.6</v>
      </c>
      <c r="I54" s="102"/>
    </row>
    <row r="55" spans="1:9" ht="76.5">
      <c r="A55" s="98">
        <v>7.1</v>
      </c>
      <c r="B55" s="113">
        <v>25398</v>
      </c>
      <c r="C55" s="109" t="s">
        <v>274</v>
      </c>
      <c r="D55" s="99" t="s">
        <v>275</v>
      </c>
      <c r="E55" s="99" t="s">
        <v>205</v>
      </c>
      <c r="F55" s="180"/>
      <c r="G55" s="100">
        <f>SUM(F55*LDI)+F55</f>
        <v>0</v>
      </c>
      <c r="H55" s="100">
        <f>SUM(G55*E55)</f>
        <v>0</v>
      </c>
      <c r="I55" s="102"/>
    </row>
    <row r="56" spans="1:9" ht="76.5">
      <c r="A56" s="98">
        <v>7.2</v>
      </c>
      <c r="B56" s="113">
        <v>25399</v>
      </c>
      <c r="C56" s="109" t="s">
        <v>276</v>
      </c>
      <c r="D56" s="99" t="s">
        <v>275</v>
      </c>
      <c r="E56" s="99" t="s">
        <v>205</v>
      </c>
      <c r="F56" s="180">
        <v>2000</v>
      </c>
      <c r="G56" s="100">
        <f>SUM(F56*LDI)+F56</f>
        <v>2570.6</v>
      </c>
      <c r="H56" s="100">
        <f>SUM(G56*E56)</f>
        <v>2570.6</v>
      </c>
      <c r="I56" s="102"/>
    </row>
    <row r="57" spans="1:9" ht="9.75" customHeight="1">
      <c r="A57" s="110"/>
      <c r="B57" s="110"/>
      <c r="C57" s="110"/>
      <c r="D57" s="110"/>
      <c r="E57" s="110"/>
      <c r="F57" s="181"/>
      <c r="G57" s="100"/>
      <c r="H57" s="111"/>
      <c r="I57" s="102"/>
    </row>
    <row r="58" spans="1:9" ht="14.1" customHeight="1">
      <c r="A58" s="173">
        <v>8</v>
      </c>
      <c r="B58" s="174"/>
      <c r="C58" s="175" t="s">
        <v>277</v>
      </c>
      <c r="D58" s="174"/>
      <c r="E58" s="174"/>
      <c r="F58" s="177"/>
      <c r="G58" s="178"/>
      <c r="H58" s="179">
        <f>SUM(H59)</f>
        <v>17351.55</v>
      </c>
      <c r="I58" s="102"/>
    </row>
    <row r="59" spans="1:9" ht="25.5">
      <c r="A59" s="98">
        <v>8.1</v>
      </c>
      <c r="B59" s="109" t="s">
        <v>278</v>
      </c>
      <c r="C59" s="109" t="s">
        <v>279</v>
      </c>
      <c r="D59" s="99" t="s">
        <v>226</v>
      </c>
      <c r="E59" s="99" t="s">
        <v>280</v>
      </c>
      <c r="F59" s="180">
        <v>25</v>
      </c>
      <c r="G59" s="100">
        <f>SUM(F59*LDI)+F59</f>
        <v>32.1325</v>
      </c>
      <c r="H59" s="100">
        <f>SUM(G59*E59)</f>
        <v>17351.55</v>
      </c>
      <c r="I59" s="102"/>
    </row>
    <row r="60" spans="1:9" ht="10.5" customHeight="1">
      <c r="A60" s="110"/>
      <c r="B60" s="110"/>
      <c r="C60" s="110"/>
      <c r="D60" s="110"/>
      <c r="E60" s="110"/>
      <c r="F60" s="111"/>
      <c r="G60" s="111"/>
      <c r="H60" s="111"/>
      <c r="I60" s="102"/>
    </row>
    <row r="61" spans="1:9" ht="14.1" customHeight="1">
      <c r="A61" s="115" t="s">
        <v>281</v>
      </c>
      <c r="B61" s="116"/>
      <c r="C61" s="116"/>
      <c r="D61" s="116"/>
      <c r="E61" s="116"/>
      <c r="F61" s="116"/>
      <c r="G61" s="117"/>
      <c r="H61" s="114">
        <f>SUM(H9+H12+H33+H36+H43+H49+H54+H58)</f>
        <v>30682.42454</v>
      </c>
      <c r="I61" s="102"/>
    </row>
    <row r="62" spans="1:9" ht="8.25" customHeight="1">
      <c r="A62" s="118" t="s">
        <v>2</v>
      </c>
      <c r="B62" s="118"/>
      <c r="C62" s="118"/>
      <c r="D62" s="118"/>
      <c r="E62" s="118"/>
      <c r="F62" s="118"/>
      <c r="G62" s="118"/>
      <c r="H62" s="118"/>
      <c r="I62" s="118"/>
    </row>
  </sheetData>
  <mergeCells count="14">
    <mergeCell ref="A1:I1"/>
    <mergeCell ref="A2:H2"/>
    <mergeCell ref="A3:E3"/>
    <mergeCell ref="F3:H3"/>
    <mergeCell ref="A4:E4"/>
    <mergeCell ref="F4:H4"/>
    <mergeCell ref="A61:G61"/>
    <mergeCell ref="A62:I62"/>
    <mergeCell ref="A5:D5"/>
    <mergeCell ref="E5:H5"/>
    <mergeCell ref="A6:D6"/>
    <mergeCell ref="E6:F7"/>
    <mergeCell ref="G6:H6"/>
    <mergeCell ref="A7:D7"/>
  </mergeCells>
  <pageMargins left="0.7" right="0.7" top="0.75" bottom="0.75" header="0.3" footer="0.3"/>
  <ignoredErrors>
    <ignoredError sqref="E10 E14" numberStoredAsText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11" sqref="B11"/>
    </sheetView>
  </sheetViews>
  <sheetFormatPr defaultRowHeight="12.75"/>
  <cols>
    <col min="1" max="1" width="16.83203125" customWidth="1"/>
    <col min="2" max="2" width="44.83203125" customWidth="1"/>
    <col min="3" max="3" width="9.83203125" customWidth="1"/>
    <col min="4" max="4" width="14.5" customWidth="1"/>
    <col min="5" max="5" width="14.6640625" customWidth="1"/>
    <col min="6" max="6" width="14.5" customWidth="1"/>
  </cols>
  <sheetData>
    <row r="1" spans="1:6" ht="14.25" customHeight="1">
      <c r="A1" s="130" t="s">
        <v>3</v>
      </c>
      <c r="B1" s="131"/>
      <c r="C1" s="131"/>
      <c r="D1" s="131"/>
      <c r="E1" s="131"/>
      <c r="F1" s="132"/>
    </row>
    <row r="2" spans="1:6" ht="21.6" customHeight="1">
      <c r="A2" s="5" t="s">
        <v>4</v>
      </c>
      <c r="B2" s="6" t="s">
        <v>5</v>
      </c>
      <c r="C2" s="5" t="s">
        <v>6</v>
      </c>
      <c r="D2" s="7"/>
      <c r="E2" s="7"/>
      <c r="F2" s="7"/>
    </row>
    <row r="3" spans="1:6" ht="14.1" customHeight="1">
      <c r="A3" s="8" t="s">
        <v>7</v>
      </c>
      <c r="B3" s="8" t="s">
        <v>8</v>
      </c>
      <c r="C3" s="8" t="s">
        <v>9</v>
      </c>
      <c r="D3" s="9" t="s">
        <v>10</v>
      </c>
      <c r="E3" s="8" t="s">
        <v>11</v>
      </c>
      <c r="F3" s="8" t="s">
        <v>12</v>
      </c>
    </row>
    <row r="4" spans="1:6" ht="14.1" customHeight="1">
      <c r="A4" s="10" t="s">
        <v>13</v>
      </c>
      <c r="B4" s="11" t="s">
        <v>14</v>
      </c>
      <c r="C4" s="10" t="s">
        <v>15</v>
      </c>
      <c r="D4" s="12" t="s">
        <v>16</v>
      </c>
      <c r="E4" s="10" t="s">
        <v>17</v>
      </c>
      <c r="F4" s="10" t="s">
        <v>18</v>
      </c>
    </row>
    <row r="5" spans="1:6" ht="14.1" customHeight="1">
      <c r="A5" s="10" t="s">
        <v>19</v>
      </c>
      <c r="B5" s="11" t="s">
        <v>20</v>
      </c>
      <c r="C5" s="10" t="s">
        <v>15</v>
      </c>
      <c r="D5" s="12" t="s">
        <v>21</v>
      </c>
      <c r="E5" s="10" t="s">
        <v>22</v>
      </c>
      <c r="F5" s="10" t="s">
        <v>23</v>
      </c>
    </row>
    <row r="6" spans="1:6" ht="14.1" customHeight="1">
      <c r="A6" s="10" t="s">
        <v>24</v>
      </c>
      <c r="B6" s="11" t="s">
        <v>25</v>
      </c>
      <c r="C6" s="10" t="s">
        <v>15</v>
      </c>
      <c r="D6" s="12" t="s">
        <v>26</v>
      </c>
      <c r="E6" s="10" t="s">
        <v>27</v>
      </c>
      <c r="F6" s="10" t="s">
        <v>28</v>
      </c>
    </row>
    <row r="7" spans="1:6" ht="14.1" customHeight="1">
      <c r="A7" s="10" t="s">
        <v>29</v>
      </c>
      <c r="B7" s="11" t="s">
        <v>30</v>
      </c>
      <c r="C7" s="10" t="s">
        <v>31</v>
      </c>
      <c r="D7" s="12" t="s">
        <v>32</v>
      </c>
      <c r="E7" s="10" t="s">
        <v>33</v>
      </c>
      <c r="F7" s="10" t="s">
        <v>34</v>
      </c>
    </row>
    <row r="8" spans="1:6" ht="14.1" customHeight="1">
      <c r="A8" s="133" t="s">
        <v>35</v>
      </c>
      <c r="B8" s="134"/>
      <c r="C8" s="134"/>
      <c r="D8" s="134"/>
      <c r="E8" s="135"/>
      <c r="F8" s="5" t="s">
        <v>36</v>
      </c>
    </row>
    <row r="9" spans="1:6" ht="26.1" customHeight="1"/>
  </sheetData>
  <mergeCells count="2">
    <mergeCell ref="A1:F1"/>
    <mergeCell ref="A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K18" sqref="K18"/>
    </sheetView>
  </sheetViews>
  <sheetFormatPr defaultRowHeight="12.75"/>
  <cols>
    <col min="1" max="1" width="30.1640625" customWidth="1"/>
    <col min="2" max="2" width="9.33203125" customWidth="1"/>
    <col min="3" max="3" width="11.33203125" customWidth="1"/>
    <col min="4" max="4" width="11.5" customWidth="1"/>
    <col min="5" max="6" width="11.33203125" customWidth="1"/>
    <col min="7" max="7" width="15.5" customWidth="1"/>
    <col min="8" max="8" width="13.5" customWidth="1"/>
    <col min="9" max="9" width="14" customWidth="1"/>
  </cols>
  <sheetData>
    <row r="1" spans="1:9" ht="17.25" customHeight="1">
      <c r="A1" s="145" t="s">
        <v>37</v>
      </c>
      <c r="B1" s="145"/>
      <c r="C1" s="145"/>
      <c r="D1" s="145"/>
      <c r="E1" s="145"/>
      <c r="F1" s="145"/>
      <c r="G1" s="145"/>
      <c r="H1" s="145"/>
      <c r="I1" s="145"/>
    </row>
    <row r="2" spans="1:9" ht="21.75" customHeight="1">
      <c r="A2" s="146" t="s">
        <v>38</v>
      </c>
      <c r="B2" s="147"/>
      <c r="C2" s="147"/>
      <c r="D2" s="147"/>
      <c r="E2" s="147"/>
      <c r="F2" s="147"/>
      <c r="G2" s="147"/>
      <c r="H2" s="148"/>
    </row>
    <row r="3" spans="1:9" ht="43.35" customHeight="1">
      <c r="A3" s="13" t="s">
        <v>39</v>
      </c>
      <c r="B3" s="14" t="s">
        <v>40</v>
      </c>
      <c r="C3" s="15" t="s">
        <v>41</v>
      </c>
      <c r="D3" s="149" t="s">
        <v>42</v>
      </c>
      <c r="E3" s="149"/>
      <c r="F3" s="149"/>
      <c r="G3" s="16" t="s">
        <v>43</v>
      </c>
      <c r="H3" s="17" t="s">
        <v>44</v>
      </c>
    </row>
    <row r="4" spans="1:9" ht="24.95" customHeight="1">
      <c r="A4" s="18" t="s">
        <v>45</v>
      </c>
      <c r="B4" s="19" t="s">
        <v>46</v>
      </c>
      <c r="C4" s="20" t="s">
        <v>47</v>
      </c>
      <c r="D4" s="20" t="s">
        <v>47</v>
      </c>
      <c r="E4" s="20" t="s">
        <v>47</v>
      </c>
      <c r="F4" s="20" t="s">
        <v>47</v>
      </c>
      <c r="G4" s="20" t="s">
        <v>47</v>
      </c>
      <c r="H4" s="21"/>
    </row>
    <row r="5" spans="1:9" ht="25.5" customHeight="1">
      <c r="A5" s="22" t="s">
        <v>48</v>
      </c>
      <c r="B5" s="23" t="s">
        <v>49</v>
      </c>
      <c r="C5" s="24" t="s">
        <v>50</v>
      </c>
      <c r="D5" s="24" t="s">
        <v>50</v>
      </c>
      <c r="E5" s="24" t="s">
        <v>50</v>
      </c>
      <c r="F5" s="24" t="s">
        <v>50</v>
      </c>
      <c r="G5" s="24" t="s">
        <v>51</v>
      </c>
      <c r="H5" s="25" t="s">
        <v>46</v>
      </c>
    </row>
    <row r="6" spans="1:9" ht="26.1" customHeight="1">
      <c r="A6" s="26" t="s">
        <v>52</v>
      </c>
      <c r="B6" s="27" t="s">
        <v>53</v>
      </c>
      <c r="C6" s="28" t="s">
        <v>54</v>
      </c>
      <c r="D6" s="28" t="s">
        <v>54</v>
      </c>
      <c r="E6" s="28" t="s">
        <v>54</v>
      </c>
      <c r="F6" s="28" t="s">
        <v>54</v>
      </c>
      <c r="G6" s="28" t="s">
        <v>55</v>
      </c>
      <c r="H6" s="27" t="s">
        <v>46</v>
      </c>
    </row>
    <row r="7" spans="1:9" ht="24.75" customHeight="1">
      <c r="A7" s="29" t="s">
        <v>56</v>
      </c>
      <c r="B7" s="30" t="s">
        <v>57</v>
      </c>
      <c r="C7" s="31" t="s">
        <v>58</v>
      </c>
      <c r="D7" s="31" t="s">
        <v>58</v>
      </c>
      <c r="E7" s="31" t="s">
        <v>58</v>
      </c>
      <c r="F7" s="31" t="s">
        <v>58</v>
      </c>
      <c r="G7" s="31" t="s">
        <v>58</v>
      </c>
      <c r="H7" s="32" t="s">
        <v>46</v>
      </c>
    </row>
    <row r="8" spans="1:9" ht="34.700000000000003" customHeight="1">
      <c r="A8" s="33" t="s">
        <v>59</v>
      </c>
      <c r="B8" s="34"/>
      <c r="C8" s="35" t="s">
        <v>60</v>
      </c>
      <c r="D8" s="35" t="s">
        <v>60</v>
      </c>
      <c r="E8" s="35" t="s">
        <v>60</v>
      </c>
      <c r="F8" s="35" t="s">
        <v>60</v>
      </c>
      <c r="G8" s="35" t="s">
        <v>61</v>
      </c>
      <c r="H8" s="36" t="s">
        <v>46</v>
      </c>
    </row>
    <row r="9" spans="1:9" ht="25.5" customHeight="1">
      <c r="A9" s="37" t="s">
        <v>62</v>
      </c>
      <c r="B9" s="38" t="s">
        <v>63</v>
      </c>
      <c r="C9" s="39" t="s">
        <v>64</v>
      </c>
      <c r="D9" s="39" t="s">
        <v>64</v>
      </c>
      <c r="E9" s="39" t="s">
        <v>64</v>
      </c>
      <c r="F9" s="39" t="s">
        <v>64</v>
      </c>
      <c r="G9" s="39" t="s">
        <v>65</v>
      </c>
      <c r="H9" s="38" t="s">
        <v>46</v>
      </c>
    </row>
    <row r="10" spans="1:9" ht="26.1" customHeight="1">
      <c r="A10" s="40" t="s">
        <v>66</v>
      </c>
      <c r="B10" s="41" t="s">
        <v>67</v>
      </c>
      <c r="C10" s="42" t="s">
        <v>68</v>
      </c>
      <c r="D10" s="42" t="s">
        <v>68</v>
      </c>
      <c r="E10" s="42" t="s">
        <v>68</v>
      </c>
      <c r="F10" s="42" t="s">
        <v>68</v>
      </c>
      <c r="G10" s="42" t="s">
        <v>69</v>
      </c>
      <c r="H10" s="41" t="s">
        <v>46</v>
      </c>
    </row>
    <row r="11" spans="1:9" ht="24.75" customHeight="1">
      <c r="A11" s="43" t="s">
        <v>70</v>
      </c>
      <c r="B11" s="44"/>
      <c r="C11" s="45" t="s">
        <v>71</v>
      </c>
      <c r="D11" s="45" t="s">
        <v>72</v>
      </c>
      <c r="E11" s="45" t="s">
        <v>73</v>
      </c>
      <c r="F11" s="45" t="s">
        <v>74</v>
      </c>
      <c r="G11" s="46" t="s">
        <v>75</v>
      </c>
      <c r="H11" s="47" t="s">
        <v>76</v>
      </c>
    </row>
    <row r="12" spans="1:9" ht="25.5" customHeight="1">
      <c r="A12" s="48" t="s">
        <v>77</v>
      </c>
      <c r="B12" s="49" t="s">
        <v>78</v>
      </c>
      <c r="C12" s="50" t="s">
        <v>64</v>
      </c>
      <c r="D12" s="50" t="s">
        <v>79</v>
      </c>
      <c r="E12" s="50" t="s">
        <v>80</v>
      </c>
      <c r="F12" s="50" t="s">
        <v>81</v>
      </c>
      <c r="G12" s="51"/>
      <c r="H12" s="52" t="s">
        <v>76</v>
      </c>
    </row>
    <row r="13" spans="1:9" ht="26.25" customHeight="1">
      <c r="A13" s="53" t="s">
        <v>82</v>
      </c>
      <c r="B13" s="54" t="s">
        <v>82</v>
      </c>
      <c r="C13" s="55" t="s">
        <v>83</v>
      </c>
      <c r="D13" s="55" t="s">
        <v>83</v>
      </c>
      <c r="E13" s="55" t="s">
        <v>83</v>
      </c>
      <c r="F13" s="55" t="s">
        <v>83</v>
      </c>
      <c r="G13" s="55" t="s">
        <v>83</v>
      </c>
      <c r="H13" s="56" t="s">
        <v>76</v>
      </c>
    </row>
    <row r="14" spans="1:9" ht="24.6" customHeight="1">
      <c r="A14" s="57" t="s">
        <v>84</v>
      </c>
      <c r="B14" s="57" t="s">
        <v>84</v>
      </c>
      <c r="C14" s="58" t="s">
        <v>85</v>
      </c>
      <c r="D14" s="58" t="s">
        <v>85</v>
      </c>
      <c r="E14" s="58" t="s">
        <v>85</v>
      </c>
      <c r="F14" s="58" t="s">
        <v>85</v>
      </c>
      <c r="G14" s="59" t="s">
        <v>86</v>
      </c>
      <c r="H14" s="60" t="s">
        <v>87</v>
      </c>
    </row>
    <row r="15" spans="1:9" ht="25.5" customHeight="1">
      <c r="A15" s="61" t="s">
        <v>88</v>
      </c>
      <c r="B15" s="62" t="s">
        <v>89</v>
      </c>
      <c r="C15" s="63" t="s">
        <v>51</v>
      </c>
      <c r="D15" s="63" t="s">
        <v>51</v>
      </c>
      <c r="E15" s="63" t="s">
        <v>51</v>
      </c>
      <c r="F15" s="63" t="s">
        <v>51</v>
      </c>
      <c r="G15" s="63" t="s">
        <v>51</v>
      </c>
      <c r="H15" s="64" t="s">
        <v>76</v>
      </c>
    </row>
    <row r="16" spans="1:9" ht="14.45" customHeight="1">
      <c r="A16" s="65"/>
      <c r="B16" s="65"/>
      <c r="C16" s="150"/>
      <c r="D16" s="151"/>
      <c r="E16" s="151"/>
      <c r="F16" s="151"/>
      <c r="G16" s="151"/>
      <c r="H16" s="152"/>
    </row>
    <row r="17" spans="1:9" ht="29.85" customHeight="1">
      <c r="A17" s="66" t="s">
        <v>90</v>
      </c>
      <c r="B17" s="67" t="s">
        <v>91</v>
      </c>
      <c r="C17" s="153" t="s">
        <v>92</v>
      </c>
      <c r="D17" s="154"/>
      <c r="E17" s="154"/>
      <c r="F17" s="154"/>
      <c r="G17" s="154"/>
      <c r="H17" s="155"/>
    </row>
    <row r="18" spans="1:9" ht="17.45" customHeight="1">
      <c r="A18" s="31" t="s">
        <v>93</v>
      </c>
      <c r="B18" s="29" t="s">
        <v>94</v>
      </c>
      <c r="C18" s="31" t="s">
        <v>95</v>
      </c>
      <c r="D18" s="31" t="s">
        <v>95</v>
      </c>
      <c r="E18" s="31" t="s">
        <v>95</v>
      </c>
      <c r="F18" s="31" t="s">
        <v>95</v>
      </c>
      <c r="G18" s="31" t="s">
        <v>96</v>
      </c>
      <c r="H18" s="136"/>
    </row>
    <row r="19" spans="1:9" ht="18.75" customHeight="1">
      <c r="A19" s="42" t="s">
        <v>97</v>
      </c>
      <c r="B19" s="40" t="s">
        <v>98</v>
      </c>
      <c r="C19" s="42" t="s">
        <v>99</v>
      </c>
      <c r="D19" s="68" t="s">
        <v>100</v>
      </c>
      <c r="E19" s="42" t="s">
        <v>101</v>
      </c>
      <c r="F19" s="42" t="s">
        <v>102</v>
      </c>
      <c r="G19" s="42" t="s">
        <v>103</v>
      </c>
      <c r="H19" s="137"/>
    </row>
    <row r="20" spans="1:9" ht="28.5" customHeight="1">
      <c r="A20" s="69"/>
      <c r="B20" s="57" t="s">
        <v>91</v>
      </c>
      <c r="C20" s="70" t="s">
        <v>104</v>
      </c>
      <c r="D20" s="71" t="s">
        <v>105</v>
      </c>
      <c r="E20" s="72" t="s">
        <v>106</v>
      </c>
      <c r="F20" s="73" t="s">
        <v>107</v>
      </c>
      <c r="G20" s="74" t="s">
        <v>108</v>
      </c>
      <c r="H20" s="69"/>
    </row>
    <row r="21" spans="1:9" ht="15.2" customHeight="1">
      <c r="A21" s="138" t="s">
        <v>109</v>
      </c>
      <c r="B21" s="139"/>
      <c r="C21" s="139"/>
      <c r="D21" s="139"/>
      <c r="E21" s="139"/>
      <c r="F21" s="139"/>
      <c r="G21" s="139"/>
      <c r="H21" s="140"/>
    </row>
    <row r="22" spans="1:9" ht="73.7" customHeight="1">
      <c r="A22" s="141" t="s">
        <v>110</v>
      </c>
      <c r="B22" s="142"/>
      <c r="C22" s="142"/>
      <c r="D22" s="142"/>
      <c r="E22" s="142"/>
      <c r="F22" s="142"/>
      <c r="G22" s="142"/>
      <c r="H22" s="143"/>
    </row>
    <row r="23" spans="1:9" ht="33" customHeight="1">
      <c r="A23" s="144" t="s">
        <v>111</v>
      </c>
      <c r="B23" s="144"/>
      <c r="C23" s="144"/>
      <c r="D23" s="144"/>
      <c r="E23" s="144"/>
      <c r="F23" s="144"/>
      <c r="G23" s="144"/>
      <c r="H23" s="144"/>
      <c r="I23" s="144"/>
    </row>
    <row r="24" spans="1:9" ht="51" customHeight="1"/>
    <row r="25" spans="1:9" ht="42.95" customHeight="1"/>
    <row r="26" spans="1:9" ht="36" customHeight="1"/>
    <row r="27" spans="1:9" ht="42.95" customHeight="1"/>
  </sheetData>
  <mergeCells count="9">
    <mergeCell ref="H18:H19"/>
    <mergeCell ref="A21:H21"/>
    <mergeCell ref="A22:H22"/>
    <mergeCell ref="A23:I23"/>
    <mergeCell ref="A1:I1"/>
    <mergeCell ref="A2:H2"/>
    <mergeCell ref="D3:F3"/>
    <mergeCell ref="C16:H16"/>
    <mergeCell ref="C17:H1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A2" workbookViewId="0">
      <selection activeCell="G21" sqref="G21"/>
    </sheetView>
  </sheetViews>
  <sheetFormatPr defaultRowHeight="12.75"/>
  <cols>
    <col min="2" max="2" width="58.1640625" customWidth="1"/>
    <col min="3" max="3" width="12.83203125" customWidth="1"/>
    <col min="4" max="4" width="14.5" customWidth="1"/>
    <col min="5" max="5" width="14.83203125" customWidth="1"/>
    <col min="6" max="6" width="16.5" customWidth="1"/>
    <col min="7" max="7" width="11.6640625" customWidth="1"/>
    <col min="8" max="8" width="10.1640625" customWidth="1"/>
    <col min="9" max="10" width="12.1640625" customWidth="1"/>
  </cols>
  <sheetData>
    <row r="1" spans="1:10" ht="59.25" customHeight="1">
      <c r="A1" s="170" t="s">
        <v>112</v>
      </c>
      <c r="B1" s="171"/>
      <c r="C1" s="182"/>
      <c r="D1" s="182"/>
      <c r="E1" s="182"/>
      <c r="F1" s="182"/>
      <c r="G1" s="182"/>
      <c r="H1" s="171"/>
      <c r="I1" s="171"/>
      <c r="J1" s="172"/>
    </row>
    <row r="2" spans="1:10" ht="12.75" customHeight="1">
      <c r="A2" s="156" t="s">
        <v>113</v>
      </c>
      <c r="B2" s="157"/>
      <c r="C2" s="186" t="s">
        <v>286</v>
      </c>
      <c r="D2" s="187"/>
      <c r="E2" s="187"/>
      <c r="F2" s="188">
        <f>'PLANILHA ORÇAMENTARIA'!H61</f>
        <v>30682.42454</v>
      </c>
      <c r="G2" s="188"/>
      <c r="H2" s="157" t="s">
        <v>0</v>
      </c>
      <c r="I2" s="157"/>
      <c r="J2" s="158"/>
    </row>
    <row r="3" spans="1:10">
      <c r="A3" s="156" t="s">
        <v>114</v>
      </c>
      <c r="B3" s="158"/>
      <c r="C3" s="183" t="s">
        <v>115</v>
      </c>
      <c r="D3" s="184"/>
      <c r="E3" s="184"/>
      <c r="F3" s="184"/>
      <c r="G3" s="185"/>
      <c r="H3" s="156" t="s">
        <v>116</v>
      </c>
      <c r="I3" s="157"/>
      <c r="J3" s="158"/>
    </row>
    <row r="4" spans="1:10" ht="33.75">
      <c r="A4" s="3" t="s">
        <v>1</v>
      </c>
      <c r="B4" s="1" t="s">
        <v>117</v>
      </c>
      <c r="C4" s="3" t="s">
        <v>118</v>
      </c>
      <c r="D4" s="2" t="s">
        <v>119</v>
      </c>
      <c r="E4" s="1" t="s">
        <v>120</v>
      </c>
      <c r="F4" s="1" t="s">
        <v>121</v>
      </c>
      <c r="G4" s="2" t="s">
        <v>122</v>
      </c>
      <c r="H4" s="2" t="s">
        <v>123</v>
      </c>
      <c r="I4" s="2" t="s">
        <v>124</v>
      </c>
      <c r="J4" s="2" t="s">
        <v>125</v>
      </c>
    </row>
    <row r="5" spans="1:10">
      <c r="A5" s="159">
        <v>1</v>
      </c>
      <c r="B5" s="161" t="s">
        <v>126</v>
      </c>
      <c r="C5" s="75" t="s">
        <v>127</v>
      </c>
      <c r="D5" s="76">
        <f>D6/F2</f>
        <v>6.4804497356713786E-2</v>
      </c>
      <c r="E5" s="76">
        <v>1</v>
      </c>
      <c r="F5" s="4"/>
      <c r="G5" s="4"/>
      <c r="H5" s="4"/>
      <c r="I5" s="4"/>
      <c r="J5" s="4"/>
    </row>
    <row r="6" spans="1:10">
      <c r="A6" s="160"/>
      <c r="B6" s="162"/>
      <c r="C6" s="77" t="s">
        <v>128</v>
      </c>
      <c r="D6" s="78">
        <f>'PLANILHA ORÇAMENTARIA'!H9</f>
        <v>1988.3591000000001</v>
      </c>
      <c r="E6" s="78">
        <f>D6</f>
        <v>1988.3591000000001</v>
      </c>
      <c r="F6" s="4"/>
      <c r="G6" s="4"/>
      <c r="H6" s="4"/>
      <c r="I6" s="4"/>
      <c r="J6" s="4"/>
    </row>
    <row r="7" spans="1:10">
      <c r="A7" s="159">
        <v>2</v>
      </c>
      <c r="B7" s="161" t="s">
        <v>129</v>
      </c>
      <c r="C7" s="75" t="s">
        <v>127</v>
      </c>
      <c r="D7" s="76">
        <f>D8/F2</f>
        <v>6.5717708760964819E-2</v>
      </c>
      <c r="E7" s="76">
        <v>1</v>
      </c>
      <c r="F7" s="4"/>
      <c r="G7" s="4"/>
      <c r="H7" s="4"/>
      <c r="I7" s="4"/>
      <c r="J7" s="4"/>
    </row>
    <row r="8" spans="1:10">
      <c r="A8" s="160"/>
      <c r="B8" s="162"/>
      <c r="C8" s="77" t="s">
        <v>128</v>
      </c>
      <c r="D8" s="78">
        <f>'PLANILHA ORÇAMENTARIA'!H12</f>
        <v>2016.3786399999999</v>
      </c>
      <c r="E8" s="78">
        <f>D8</f>
        <v>2016.3786399999999</v>
      </c>
      <c r="F8" s="4"/>
      <c r="G8" s="4"/>
      <c r="H8" s="4"/>
      <c r="I8" s="4"/>
      <c r="J8" s="4"/>
    </row>
    <row r="9" spans="1:10">
      <c r="A9" s="159">
        <v>3</v>
      </c>
      <c r="B9" s="161" t="s">
        <v>130</v>
      </c>
      <c r="C9" s="75" t="s">
        <v>127</v>
      </c>
      <c r="D9" s="76">
        <f>D10/F2</f>
        <v>2.8150369892509151E-2</v>
      </c>
      <c r="E9" s="76">
        <v>1</v>
      </c>
      <c r="F9" s="4"/>
      <c r="G9" s="4"/>
      <c r="H9" s="4"/>
      <c r="I9" s="4"/>
      <c r="J9" s="4"/>
    </row>
    <row r="10" spans="1:10">
      <c r="A10" s="160"/>
      <c r="B10" s="162"/>
      <c r="C10" s="77" t="s">
        <v>128</v>
      </c>
      <c r="D10" s="78">
        <f>'PLANILHA ORÇAMENTARIA'!H33</f>
        <v>863.72159999999997</v>
      </c>
      <c r="E10" s="78">
        <f>D10</f>
        <v>863.72159999999997</v>
      </c>
      <c r="F10" s="4"/>
      <c r="G10" s="4"/>
      <c r="H10" s="4"/>
      <c r="I10" s="4"/>
      <c r="J10" s="4"/>
    </row>
    <row r="11" spans="1:10">
      <c r="A11" s="159">
        <v>4</v>
      </c>
      <c r="B11" s="161" t="s">
        <v>131</v>
      </c>
      <c r="C11" s="75" t="s">
        <v>127</v>
      </c>
      <c r="D11" s="76">
        <f>D12/F2</f>
        <v>9.6515553917174243E-2</v>
      </c>
      <c r="E11" s="4"/>
      <c r="F11" s="76">
        <v>1</v>
      </c>
      <c r="G11" s="4"/>
      <c r="H11" s="4"/>
      <c r="I11" s="4"/>
      <c r="J11" s="4"/>
    </row>
    <row r="12" spans="1:10">
      <c r="A12" s="160"/>
      <c r="B12" s="162"/>
      <c r="C12" s="77" t="s">
        <v>128</v>
      </c>
      <c r="D12" s="78">
        <f>'PLANILHA ORÇAMENTARIA'!H36</f>
        <v>2961.3312000000001</v>
      </c>
      <c r="E12" s="4"/>
      <c r="F12" s="78">
        <f>D12</f>
        <v>2961.3312000000001</v>
      </c>
      <c r="G12" s="4"/>
      <c r="H12" s="4"/>
      <c r="I12" s="4"/>
      <c r="J12" s="4"/>
    </row>
    <row r="13" spans="1:10">
      <c r="A13" s="159">
        <v>5</v>
      </c>
      <c r="B13" s="161" t="s">
        <v>132</v>
      </c>
      <c r="C13" s="75" t="s">
        <v>127</v>
      </c>
      <c r="D13" s="76">
        <f>D14/F2</f>
        <v>3.2674536482376698E-2</v>
      </c>
      <c r="E13" s="76">
        <v>1</v>
      </c>
      <c r="F13" s="4"/>
      <c r="G13" s="4"/>
      <c r="H13" s="4"/>
      <c r="I13" s="4"/>
      <c r="J13" s="4"/>
    </row>
    <row r="14" spans="1:10">
      <c r="A14" s="160"/>
      <c r="B14" s="162"/>
      <c r="C14" s="77" t="s">
        <v>128</v>
      </c>
      <c r="D14" s="78">
        <f>'PLANILHA ORÇAMENTARIA'!H43</f>
        <v>1002.534</v>
      </c>
      <c r="E14" s="78">
        <f>D14</f>
        <v>1002.534</v>
      </c>
      <c r="F14" s="4"/>
      <c r="G14" s="4"/>
      <c r="H14" s="4"/>
      <c r="I14" s="4"/>
      <c r="J14" s="4"/>
    </row>
    <row r="15" spans="1:10">
      <c r="A15" s="159">
        <v>6</v>
      </c>
      <c r="B15" s="161" t="s">
        <v>133</v>
      </c>
      <c r="C15" s="75" t="s">
        <v>127</v>
      </c>
      <c r="D15" s="76">
        <f>D16/F2</f>
        <v>6.283564708149364E-2</v>
      </c>
      <c r="E15" s="4"/>
      <c r="F15" s="76">
        <v>1</v>
      </c>
      <c r="G15" s="4"/>
      <c r="H15" s="4"/>
      <c r="I15" s="4"/>
      <c r="J15" s="4"/>
    </row>
    <row r="16" spans="1:10">
      <c r="A16" s="160"/>
      <c r="B16" s="162"/>
      <c r="C16" s="77" t="s">
        <v>128</v>
      </c>
      <c r="D16" s="78">
        <f>'PLANILHA ORÇAMENTARIA'!H49</f>
        <v>1927.9499999999998</v>
      </c>
      <c r="E16" s="4"/>
      <c r="F16" s="78">
        <f>D16</f>
        <v>1927.9499999999998</v>
      </c>
      <c r="G16" s="4"/>
      <c r="H16" s="4"/>
      <c r="I16" s="4"/>
      <c r="J16" s="4"/>
    </row>
    <row r="17" spans="1:10">
      <c r="A17" s="159">
        <v>7</v>
      </c>
      <c r="B17" s="161" t="s">
        <v>134</v>
      </c>
      <c r="C17" s="77" t="s">
        <v>135</v>
      </c>
      <c r="D17" s="76">
        <f>D18/F2</f>
        <v>8.3780862775324857E-2</v>
      </c>
      <c r="E17" s="4"/>
      <c r="F17" s="76">
        <v>1</v>
      </c>
      <c r="G17" s="4"/>
      <c r="H17" s="4"/>
      <c r="I17" s="4"/>
      <c r="J17" s="4"/>
    </row>
    <row r="18" spans="1:10">
      <c r="A18" s="160"/>
      <c r="B18" s="162"/>
      <c r="C18" s="77" t="s">
        <v>128</v>
      </c>
      <c r="D18" s="78">
        <f>'PLANILHA ORÇAMENTARIA'!H54</f>
        <v>2570.6</v>
      </c>
      <c r="E18" s="4"/>
      <c r="F18" s="78">
        <f>D18</f>
        <v>2570.6</v>
      </c>
      <c r="G18" s="4"/>
      <c r="H18" s="4"/>
      <c r="I18" s="4"/>
      <c r="J18" s="4"/>
    </row>
    <row r="19" spans="1:10">
      <c r="A19" s="159">
        <v>8</v>
      </c>
      <c r="B19" s="161" t="s">
        <v>136</v>
      </c>
      <c r="C19" s="77" t="s">
        <v>135</v>
      </c>
      <c r="D19" s="76">
        <f>D20/F2</f>
        <v>0.56552082373344281</v>
      </c>
      <c r="E19" s="4"/>
      <c r="F19" s="76">
        <v>1</v>
      </c>
      <c r="G19" s="4"/>
      <c r="H19" s="4"/>
      <c r="I19" s="4"/>
      <c r="J19" s="4"/>
    </row>
    <row r="20" spans="1:10">
      <c r="A20" s="160"/>
      <c r="B20" s="162"/>
      <c r="C20" s="77" t="s">
        <v>128</v>
      </c>
      <c r="D20" s="78">
        <f>'PLANILHA ORÇAMENTARIA'!H58</f>
        <v>17351.55</v>
      </c>
      <c r="E20" s="4"/>
      <c r="F20" s="78">
        <f>D20</f>
        <v>17351.55</v>
      </c>
      <c r="G20" s="4"/>
      <c r="H20" s="4"/>
      <c r="I20" s="4"/>
      <c r="J20" s="4"/>
    </row>
    <row r="21" spans="1:10">
      <c r="A21" s="163" t="s">
        <v>137</v>
      </c>
      <c r="B21" s="164"/>
      <c r="C21" s="75" t="s">
        <v>127</v>
      </c>
      <c r="D21" s="76">
        <f>SUM(D5+D7+D9+D11+D13+D15+D17+D19)</f>
        <v>1</v>
      </c>
      <c r="E21" s="76">
        <f>SUM(E22/F2)</f>
        <v>0.19134711249256445</v>
      </c>
      <c r="F21" s="191">
        <f>SUM(F22/F2)</f>
        <v>0.80865288750743547</v>
      </c>
      <c r="G21" s="4"/>
      <c r="H21" s="4"/>
      <c r="I21" s="4"/>
      <c r="J21" s="4"/>
    </row>
    <row r="22" spans="1:10" ht="19.5">
      <c r="A22" s="165"/>
      <c r="B22" s="166"/>
      <c r="C22" s="75" t="s">
        <v>138</v>
      </c>
      <c r="D22" s="189">
        <f>F2</f>
        <v>30682.42454</v>
      </c>
      <c r="E22" s="190">
        <f>SUM(E6+E8+E10+E12+E14+E16+E18+E20)</f>
        <v>5870.99334</v>
      </c>
      <c r="F22" s="190">
        <f>SUM(F6+F8+F10+F12+F14+F16+F18+F20)</f>
        <v>24811.431199999999</v>
      </c>
      <c r="G22" s="4"/>
      <c r="H22" s="4"/>
      <c r="I22" s="4"/>
      <c r="J22" s="4"/>
    </row>
    <row r="23" spans="1:10" ht="19.5" customHeight="1">
      <c r="A23" s="167" t="s">
        <v>139</v>
      </c>
      <c r="B23" s="168"/>
      <c r="C23" s="168"/>
      <c r="D23" s="168"/>
      <c r="E23" s="168"/>
      <c r="F23" s="169"/>
      <c r="G23" s="156" t="s">
        <v>140</v>
      </c>
      <c r="H23" s="157"/>
      <c r="I23" s="157"/>
      <c r="J23" s="158"/>
    </row>
  </sheetData>
  <mergeCells count="27">
    <mergeCell ref="A1:J1"/>
    <mergeCell ref="A2:B2"/>
    <mergeCell ref="H2:J2"/>
    <mergeCell ref="A3:B3"/>
    <mergeCell ref="C3:G3"/>
    <mergeCell ref="H3:J3"/>
    <mergeCell ref="C2:E2"/>
    <mergeCell ref="F2:G2"/>
    <mergeCell ref="A5:A6"/>
    <mergeCell ref="B5:B6"/>
    <mergeCell ref="A7:A8"/>
    <mergeCell ref="B7:B8"/>
    <mergeCell ref="A9:A10"/>
    <mergeCell ref="B9:B10"/>
    <mergeCell ref="A11:A12"/>
    <mergeCell ref="B11:B12"/>
    <mergeCell ref="A13:A14"/>
    <mergeCell ref="B13:B14"/>
    <mergeCell ref="A15:A16"/>
    <mergeCell ref="B15:B16"/>
    <mergeCell ref="G23:J23"/>
    <mergeCell ref="A17:A18"/>
    <mergeCell ref="B17:B18"/>
    <mergeCell ref="A19:A20"/>
    <mergeCell ref="B19:B20"/>
    <mergeCell ref="A21:B22"/>
    <mergeCell ref="A23:F23"/>
  </mergeCells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topLeftCell="A40" zoomScale="90" zoomScaleNormal="90" workbookViewId="0">
      <selection activeCell="A2" sqref="A2"/>
    </sheetView>
  </sheetViews>
  <sheetFormatPr defaultRowHeight="12.75"/>
  <cols>
    <col min="1" max="1" width="160.5" customWidth="1"/>
  </cols>
  <sheetData>
    <row r="1" spans="1:1">
      <c r="A1" s="79" t="s">
        <v>148</v>
      </c>
    </row>
    <row r="2" spans="1:1" ht="82.5">
      <c r="A2" s="80" t="s">
        <v>150</v>
      </c>
    </row>
    <row r="3" spans="1:1" ht="14.25">
      <c r="A3" s="81" t="s">
        <v>149</v>
      </c>
    </row>
    <row r="4" spans="1:1">
      <c r="A4" s="82"/>
    </row>
    <row r="5" spans="1:1">
      <c r="A5" s="91" t="s">
        <v>141</v>
      </c>
    </row>
    <row r="6" spans="1:1">
      <c r="A6" s="83"/>
    </row>
    <row r="7" spans="1:1" ht="39.75">
      <c r="A7" s="84" t="s">
        <v>151</v>
      </c>
    </row>
    <row r="8" spans="1:1">
      <c r="A8" s="92" t="s">
        <v>142</v>
      </c>
    </row>
    <row r="9" spans="1:1">
      <c r="A9" s="91" t="s">
        <v>143</v>
      </c>
    </row>
    <row r="10" spans="1:1" ht="141.75">
      <c r="A10" s="85" t="s">
        <v>152</v>
      </c>
    </row>
    <row r="11" spans="1:1">
      <c r="A11" s="93" t="s">
        <v>144</v>
      </c>
    </row>
    <row r="12" spans="1:1" ht="14.25">
      <c r="A12" s="94" t="s">
        <v>153</v>
      </c>
    </row>
    <row r="13" spans="1:1" ht="14.25">
      <c r="A13" s="95" t="s">
        <v>154</v>
      </c>
    </row>
    <row r="14" spans="1:1" ht="14.25">
      <c r="A14" s="96" t="s">
        <v>155</v>
      </c>
    </row>
    <row r="15" spans="1:1" ht="25.5">
      <c r="A15" s="86" t="s">
        <v>156</v>
      </c>
    </row>
    <row r="16" spans="1:1" ht="14.25">
      <c r="A16" s="96" t="s">
        <v>157</v>
      </c>
    </row>
    <row r="17" spans="1:1" ht="14.25">
      <c r="A17" s="87" t="s">
        <v>158</v>
      </c>
    </row>
    <row r="18" spans="1:1" ht="14.25">
      <c r="A18" s="96" t="s">
        <v>159</v>
      </c>
    </row>
    <row r="19" spans="1:1" ht="14.25">
      <c r="A19" s="87" t="s">
        <v>160</v>
      </c>
    </row>
    <row r="20" spans="1:1" ht="14.25">
      <c r="A20" s="96" t="s">
        <v>161</v>
      </c>
    </row>
    <row r="21" spans="1:1" ht="25.5">
      <c r="A21" s="88" t="s">
        <v>162</v>
      </c>
    </row>
    <row r="22" spans="1:1" ht="14.25">
      <c r="A22" s="96" t="s">
        <v>163</v>
      </c>
    </row>
    <row r="23" spans="1:1" ht="14.25">
      <c r="A23" s="87" t="s">
        <v>164</v>
      </c>
    </row>
    <row r="24" spans="1:1" ht="28.5">
      <c r="A24" s="96" t="s">
        <v>165</v>
      </c>
    </row>
    <row r="25" spans="1:1" ht="28.5">
      <c r="A25" s="89" t="s">
        <v>166</v>
      </c>
    </row>
    <row r="26" spans="1:1">
      <c r="A26" s="97" t="s">
        <v>145</v>
      </c>
    </row>
    <row r="27" spans="1:1" ht="14.25">
      <c r="A27" s="94" t="s">
        <v>167</v>
      </c>
    </row>
    <row r="28" spans="1:1" ht="14.25">
      <c r="A28" s="95" t="s">
        <v>168</v>
      </c>
    </row>
    <row r="29" spans="1:1" ht="14.25">
      <c r="A29" s="96" t="s">
        <v>169</v>
      </c>
    </row>
    <row r="30" spans="1:1" ht="25.5">
      <c r="A30" s="86" t="s">
        <v>170</v>
      </c>
    </row>
    <row r="31" spans="1:1" ht="14.25">
      <c r="A31" s="96" t="s">
        <v>171</v>
      </c>
    </row>
    <row r="32" spans="1:1" ht="25.5">
      <c r="A32" s="90" t="s">
        <v>172</v>
      </c>
    </row>
    <row r="33" spans="1:1" ht="14.25">
      <c r="A33" s="96" t="s">
        <v>173</v>
      </c>
    </row>
    <row r="34" spans="1:1" ht="14.25">
      <c r="A34" s="87" t="s">
        <v>174</v>
      </c>
    </row>
    <row r="35" spans="1:1" ht="28.5">
      <c r="A35" s="96" t="s">
        <v>175</v>
      </c>
    </row>
    <row r="36" spans="1:1" ht="28.5">
      <c r="A36" s="89" t="s">
        <v>176</v>
      </c>
    </row>
    <row r="37" spans="1:1">
      <c r="A37" s="97" t="s">
        <v>146</v>
      </c>
    </row>
    <row r="38" spans="1:1" ht="14.25">
      <c r="A38" s="94" t="s">
        <v>177</v>
      </c>
    </row>
    <row r="39" spans="1:1" ht="14.25">
      <c r="A39" s="87" t="s">
        <v>178</v>
      </c>
    </row>
    <row r="40" spans="1:1" ht="28.5">
      <c r="A40" s="96" t="s">
        <v>179</v>
      </c>
    </row>
    <row r="41" spans="1:1" ht="28.5">
      <c r="A41" s="89" t="s">
        <v>180</v>
      </c>
    </row>
    <row r="42" spans="1:1">
      <c r="A42" s="91" t="s">
        <v>147</v>
      </c>
    </row>
    <row r="43" spans="1:1">
      <c r="A43" s="83"/>
    </row>
    <row r="44" spans="1:1" ht="14.25">
      <c r="A44" s="96" t="s">
        <v>181</v>
      </c>
    </row>
    <row r="45" spans="1:1" ht="25.5">
      <c r="A45" s="87" t="s">
        <v>182</v>
      </c>
    </row>
  </sheetData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PLANILHA ORÇAMENTARIA</vt:lpstr>
      <vt:lpstr>COMPOSIÇAO</vt:lpstr>
      <vt:lpstr>DEMOSTRATIVO BDI</vt:lpstr>
      <vt:lpstr>CRONOGRANA FISICO-FINANCEIRO</vt:lpstr>
      <vt:lpstr> CALCULO 1</vt:lpstr>
      <vt:lpstr>LDI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2022-05-05T17:06:33Z</dcterms:created>
  <dcterms:modified xsi:type="dcterms:W3CDTF">2022-05-05T18:01:24Z</dcterms:modified>
</cp:coreProperties>
</file>